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پیوست" sheetId="2" r:id="rId1"/>
  </sheets>
  <calcPr calcId="124519"/>
</workbook>
</file>

<file path=xl/calcChain.xml><?xml version="1.0" encoding="utf-8"?>
<calcChain xmlns="http://schemas.openxmlformats.org/spreadsheetml/2006/main">
  <c r="D58" i="2"/>
  <c r="E49"/>
  <c r="D49"/>
  <c r="E43"/>
  <c r="D43"/>
  <c r="D35"/>
  <c r="D30"/>
  <c r="D22"/>
  <c r="D7"/>
  <c r="D10" s="1"/>
  <c r="D13" s="1"/>
  <c r="D14" s="1"/>
  <c r="E58"/>
  <c r="E12" s="1"/>
  <c r="E5" l="1"/>
  <c r="E35"/>
  <c r="E20" s="1"/>
  <c r="E9"/>
  <c r="E26"/>
  <c r="E25"/>
  <c r="E30" l="1"/>
  <c r="E19" s="1"/>
  <c r="E22" s="1"/>
  <c r="E4" l="1"/>
  <c r="E7" l="1"/>
  <c r="E10" s="1"/>
  <c r="E13" s="1"/>
  <c r="E14" s="1"/>
</calcChain>
</file>

<file path=xl/sharedStrings.xml><?xml version="1.0" encoding="utf-8"?>
<sst xmlns="http://schemas.openxmlformats.org/spreadsheetml/2006/main" count="66" uniqueCount="55">
  <si>
    <t>سود حاصل از سرمایه گذاری های</t>
  </si>
  <si>
    <t>خالص سایر درآمد ها و هزینه های عملیاتی</t>
  </si>
  <si>
    <t>هزینه های مالی</t>
  </si>
  <si>
    <t>سود خالص</t>
  </si>
  <si>
    <t>سود پایه هر سهم</t>
  </si>
  <si>
    <t>سود حاصل از فروش سرمایه گذاری ها</t>
  </si>
  <si>
    <t>سود حاصل از سرمایه گذاری ها</t>
  </si>
  <si>
    <t>سود حاصل از سایر فعالیت ها</t>
  </si>
  <si>
    <t>جمع درآمد ها</t>
  </si>
  <si>
    <t>هزینه های عمومی، اداری، تشکیلاتی</t>
  </si>
  <si>
    <t>خالص  درآمد ها و هزینه های غیر عملیاتی</t>
  </si>
  <si>
    <t>سرمایه</t>
  </si>
  <si>
    <t>شرح</t>
  </si>
  <si>
    <t>سود(زیان )عملیاتی</t>
  </si>
  <si>
    <t>جمع</t>
  </si>
  <si>
    <t>یادداشت</t>
  </si>
  <si>
    <t>سود سپرده های بانکی</t>
  </si>
  <si>
    <t>سایر</t>
  </si>
  <si>
    <t>سود حاصل از سرمایه گذاری های غیر بورسی</t>
  </si>
  <si>
    <t>1-1</t>
  </si>
  <si>
    <t>1-2</t>
  </si>
  <si>
    <t>سود حاصل از سرمایه گذاری های مشارکتی</t>
  </si>
  <si>
    <t>-1-1</t>
  </si>
  <si>
    <t>شرکت سرمایه گذاری توسعه و عمران استان کرمان</t>
  </si>
  <si>
    <t>-3</t>
  </si>
  <si>
    <t xml:space="preserve">سال مالی منتهی به 1392/03/31 </t>
  </si>
  <si>
    <t>شرکت سرمایه گذاری ساختمان نوین</t>
  </si>
  <si>
    <t>کالسیمین</t>
  </si>
  <si>
    <t>صنایع لاستیک بارز</t>
  </si>
  <si>
    <t>سرمایه گذاری ساختمان نوین</t>
  </si>
  <si>
    <t>عمران و مسکن سازان جنوب</t>
  </si>
  <si>
    <t>زیان کاهش ارزش سرمایه گذاری ها و داراییها</t>
  </si>
  <si>
    <t>سودحاصل از واگذاري دارايي ها</t>
  </si>
  <si>
    <t>سودحاصل از اوراق مشارکت</t>
  </si>
  <si>
    <t>سود حاصل از سرمایه گذاری های  بورسی</t>
  </si>
  <si>
    <t>1-3</t>
  </si>
  <si>
    <t>سود حاصل از سرمایه گذاری های مشارکتی مربوط به قرارداد با شرکت تامین کالا می باشد</t>
  </si>
  <si>
    <t xml:space="preserve"> آرین ماهتاب گستر</t>
  </si>
  <si>
    <t>ساختمانی برج هزار کرمان</t>
  </si>
  <si>
    <t>-2</t>
  </si>
  <si>
    <t>پالایش نفت اصفهان</t>
  </si>
  <si>
    <t>سود ناشي از قراداد توسعه شهري فراز</t>
  </si>
  <si>
    <t>سود ناشي از قراداد فریکو</t>
  </si>
  <si>
    <t>سود (زیان) مزرعه کاشان</t>
  </si>
  <si>
    <t>شارژ و هزینه های ساختمان طلایی</t>
  </si>
  <si>
    <t>-1-2</t>
  </si>
  <si>
    <t>-1-3</t>
  </si>
  <si>
    <t>سایر شرکت های بورسی</t>
  </si>
  <si>
    <t>دوره  3 ماهه منتهی منتهی به 1392/06/31</t>
  </si>
  <si>
    <t>0</t>
  </si>
  <si>
    <t>19</t>
  </si>
  <si>
    <t>400</t>
  </si>
  <si>
    <t>5083</t>
  </si>
  <si>
    <t>بورس انرژی</t>
  </si>
  <si>
    <t>ارقام به میلیون ريال</t>
  </si>
</sst>
</file>

<file path=xl/styles.xml><?xml version="1.0" encoding="utf-8"?>
<styleSheet xmlns="http://schemas.openxmlformats.org/spreadsheetml/2006/main">
  <numFmts count="5">
    <numFmt numFmtId="43" formatCode="_-* #,##0.00_-;_-* #,##0.00\-;_-* &quot;-&quot;??_-;_-@_-"/>
    <numFmt numFmtId="164" formatCode="#,##0;\(#,##0\)"/>
    <numFmt numFmtId="165" formatCode="_-* #,##0_-;_-* #,##0\-;_-* &quot;-&quot;??_-;_-@_-"/>
    <numFmt numFmtId="166" formatCode="#,##0_ ;\-#,##0\ "/>
    <numFmt numFmtId="167" formatCode="\-0"/>
  </numFmts>
  <fonts count="17">
    <font>
      <sz val="11"/>
      <color theme="1"/>
      <name val="Calibri"/>
      <family val="2"/>
      <scheme val="minor"/>
    </font>
    <font>
      <b/>
      <sz val="11"/>
      <color theme="1"/>
      <name val="B Nazanin"/>
      <charset val="178"/>
    </font>
    <font>
      <sz val="14"/>
      <color theme="1"/>
      <name val="B Nazanin"/>
      <charset val="178"/>
    </font>
    <font>
      <b/>
      <sz val="10"/>
      <color theme="1"/>
      <name val="B Nazanin"/>
      <charset val="178"/>
    </font>
    <font>
      <b/>
      <sz val="10"/>
      <name val="B Nazanin"/>
      <charset val="178"/>
    </font>
    <font>
      <sz val="11"/>
      <color theme="1"/>
      <name val="Calibri"/>
      <family val="2"/>
      <scheme val="minor"/>
    </font>
    <font>
      <b/>
      <sz val="12"/>
      <color theme="1"/>
      <name val="B Nazanin"/>
      <charset val="178"/>
    </font>
    <font>
      <sz val="14"/>
      <color theme="1"/>
      <name val="B Zar"/>
      <charset val="178"/>
    </font>
    <font>
      <sz val="14"/>
      <name val="B Zar"/>
      <charset val="178"/>
    </font>
    <font>
      <sz val="11"/>
      <color theme="1"/>
      <name val="B Zar"/>
      <charset val="178"/>
    </font>
    <font>
      <sz val="12"/>
      <color theme="1"/>
      <name val="B Zar"/>
      <charset val="178"/>
    </font>
    <font>
      <sz val="12"/>
      <color theme="1"/>
      <name val="Calibri"/>
      <family val="2"/>
      <scheme val="minor"/>
    </font>
    <font>
      <sz val="8"/>
      <color theme="1"/>
      <name val="B Nazanin"/>
      <charset val="178"/>
    </font>
    <font>
      <sz val="12"/>
      <name val="B Zar"/>
      <charset val="178"/>
    </font>
    <font>
      <b/>
      <sz val="14"/>
      <color theme="1"/>
      <name val="B Nazanin"/>
      <charset val="178"/>
    </font>
    <font>
      <b/>
      <sz val="14"/>
      <color theme="1"/>
      <name val="B Zar"/>
      <charset val="178"/>
    </font>
    <font>
      <sz val="11"/>
      <color theme="1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0" fontId="6" fillId="0" borderId="0" xfId="0" applyFont="1"/>
    <xf numFmtId="49" fontId="6" fillId="0" borderId="0" xfId="0" applyNumberFormat="1" applyFont="1" applyAlignment="1">
      <alignment horizontal="right"/>
    </xf>
    <xf numFmtId="0" fontId="0" fillId="0" borderId="1" xfId="0" applyBorder="1"/>
    <xf numFmtId="0" fontId="10" fillId="0" borderId="1" xfId="0" applyFont="1" applyBorder="1"/>
    <xf numFmtId="0" fontId="11" fillId="0" borderId="1" xfId="0" applyFont="1" applyBorder="1"/>
    <xf numFmtId="164" fontId="8" fillId="0" borderId="0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3" fillId="2" borderId="1" xfId="0" applyFont="1" applyFill="1" applyBorder="1"/>
    <xf numFmtId="0" fontId="3" fillId="3" borderId="1" xfId="0" applyFont="1" applyFill="1" applyBorder="1"/>
    <xf numFmtId="0" fontId="9" fillId="3" borderId="1" xfId="0" applyFont="1" applyFill="1" applyBorder="1"/>
    <xf numFmtId="0" fontId="1" fillId="2" borderId="0" xfId="0" applyFont="1" applyFill="1"/>
    <xf numFmtId="0" fontId="0" fillId="0" borderId="0" xfId="0" applyAlignment="1">
      <alignment horizontal="center"/>
    </xf>
    <xf numFmtId="3" fontId="10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3" fontId="3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6" fontId="7" fillId="0" borderId="3" xfId="1" applyNumberFormat="1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167" fontId="13" fillId="0" borderId="0" xfId="0" applyNumberFormat="1" applyFont="1" applyFill="1" applyAlignment="1">
      <alignment horizontal="right" vertical="center"/>
    </xf>
    <xf numFmtId="164" fontId="8" fillId="0" borderId="3" xfId="0" applyNumberFormat="1" applyFont="1" applyBorder="1" applyAlignment="1">
      <alignment horizontal="center" vertical="center"/>
    </xf>
    <xf numFmtId="166" fontId="7" fillId="0" borderId="0" xfId="1" applyNumberFormat="1" applyFont="1" applyBorder="1" applyAlignment="1">
      <alignment horizontal="center"/>
    </xf>
    <xf numFmtId="164" fontId="8" fillId="0" borderId="0" xfId="0" applyNumberFormat="1" applyFont="1" applyAlignment="1">
      <alignment horizontal="right" vertical="center"/>
    </xf>
    <xf numFmtId="167" fontId="8" fillId="0" borderId="0" xfId="0" applyNumberFormat="1" applyFont="1" applyFill="1" applyAlignment="1">
      <alignment horizontal="right" vertical="center"/>
    </xf>
    <xf numFmtId="164" fontId="7" fillId="0" borderId="0" xfId="1" applyNumberFormat="1" applyFont="1" applyBorder="1" applyAlignment="1">
      <alignment horizontal="center"/>
    </xf>
    <xf numFmtId="0" fontId="0" fillId="0" borderId="0" xfId="0" applyFill="1"/>
    <xf numFmtId="0" fontId="6" fillId="0" borderId="0" xfId="0" applyFont="1" applyFill="1"/>
    <xf numFmtId="0" fontId="1" fillId="0" borderId="0" xfId="0" applyFont="1" applyFill="1"/>
    <xf numFmtId="49" fontId="6" fillId="0" borderId="0" xfId="0" applyNumberFormat="1" applyFont="1" applyFill="1" applyAlignment="1">
      <alignment horizontal="right"/>
    </xf>
    <xf numFmtId="165" fontId="6" fillId="0" borderId="0" xfId="1" applyNumberFormat="1" applyFont="1" applyFill="1" applyAlignment="1">
      <alignment horizontal="center"/>
    </xf>
    <xf numFmtId="164" fontId="8" fillId="0" borderId="2" xfId="0" applyNumberFormat="1" applyFont="1" applyFill="1" applyBorder="1" applyAlignment="1">
      <alignment horizontal="right" vertical="center"/>
    </xf>
    <xf numFmtId="165" fontId="15" fillId="0" borderId="3" xfId="1" applyNumberFormat="1" applyFont="1" applyFill="1" applyBorder="1" applyAlignment="1">
      <alignment horizontal="center"/>
    </xf>
    <xf numFmtId="0" fontId="3" fillId="0" borderId="0" xfId="0" applyFont="1" applyFill="1"/>
    <xf numFmtId="164" fontId="2" fillId="0" borderId="0" xfId="0" applyNumberFormat="1" applyFont="1" applyBorder="1" applyAlignment="1">
      <alignment horizontal="center" vertical="center"/>
    </xf>
    <xf numFmtId="165" fontId="15" fillId="0" borderId="5" xfId="1" applyNumberFormat="1" applyFont="1" applyFill="1" applyBorder="1" applyAlignment="1">
      <alignment horizontal="center"/>
    </xf>
    <xf numFmtId="43" fontId="8" fillId="0" borderId="0" xfId="1" applyFont="1" applyAlignment="1">
      <alignment horizontal="right" vertical="center"/>
    </xf>
    <xf numFmtId="166" fontId="15" fillId="0" borderId="3" xfId="1" applyNumberFormat="1" applyFont="1" applyFill="1" applyBorder="1" applyAlignment="1">
      <alignment horizontal="center"/>
    </xf>
    <xf numFmtId="166" fontId="6" fillId="0" borderId="0" xfId="1" applyNumberFormat="1" applyFont="1" applyFill="1" applyAlignment="1">
      <alignment horizontal="center"/>
    </xf>
    <xf numFmtId="43" fontId="0" fillId="0" borderId="0" xfId="1" applyFont="1"/>
    <xf numFmtId="43" fontId="1" fillId="2" borderId="0" xfId="1" applyFont="1" applyFill="1"/>
    <xf numFmtId="0" fontId="14" fillId="0" borderId="0" xfId="0" applyFont="1" applyAlignment="1">
      <alignment horizontal="center"/>
    </xf>
    <xf numFmtId="3" fontId="2" fillId="0" borderId="0" xfId="0" applyNumberFormat="1" applyFont="1" applyBorder="1" applyAlignment="1">
      <alignment horizontal="center" vertical="center"/>
    </xf>
    <xf numFmtId="0" fontId="16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rightToLeft="1" tabSelected="1" workbookViewId="0">
      <selection activeCell="I11" sqref="I11"/>
    </sheetView>
  </sheetViews>
  <sheetFormatPr defaultRowHeight="15"/>
  <cols>
    <col min="1" max="1" width="5.7109375" bestFit="1" customWidth="1"/>
    <col min="2" max="2" width="39.5703125" customWidth="1"/>
    <col min="3" max="3" width="6.85546875" bestFit="1" customWidth="1"/>
    <col min="4" max="4" width="18.5703125" customWidth="1"/>
    <col min="5" max="5" width="22.28515625" customWidth="1"/>
    <col min="6" max="6" width="14.140625" style="18" bestFit="1" customWidth="1"/>
    <col min="7" max="7" width="10.140625" bestFit="1" customWidth="1"/>
    <col min="8" max="8" width="13.85546875" bestFit="1" customWidth="1"/>
    <col min="9" max="9" width="6" bestFit="1" customWidth="1"/>
    <col min="10" max="10" width="5.140625" customWidth="1"/>
    <col min="11" max="11" width="3.85546875" hidden="1" customWidth="1"/>
    <col min="12" max="12" width="12.7109375" hidden="1" customWidth="1"/>
  </cols>
  <sheetData>
    <row r="1" spans="2:5" ht="24">
      <c r="B1" s="48" t="s">
        <v>23</v>
      </c>
      <c r="C1" s="48"/>
      <c r="D1" s="48"/>
      <c r="E1" s="48"/>
    </row>
    <row r="2" spans="2:5" ht="18">
      <c r="E2" s="50" t="s">
        <v>54</v>
      </c>
    </row>
    <row r="3" spans="2:5" ht="39.75">
      <c r="B3" s="15" t="s">
        <v>12</v>
      </c>
      <c r="C3" s="16" t="s">
        <v>15</v>
      </c>
      <c r="D3" s="20" t="s">
        <v>48</v>
      </c>
      <c r="E3" s="20" t="s">
        <v>25</v>
      </c>
    </row>
    <row r="4" spans="2:5" ht="21">
      <c r="B4" s="2" t="s">
        <v>6</v>
      </c>
      <c r="C4" s="9">
        <v>1</v>
      </c>
      <c r="D4" s="19">
        <v>5502</v>
      </c>
      <c r="E4" s="19">
        <f>E22</f>
        <v>54929</v>
      </c>
    </row>
    <row r="5" spans="2:5" ht="21">
      <c r="B5" s="2" t="s">
        <v>5</v>
      </c>
      <c r="C5" s="9">
        <v>2</v>
      </c>
      <c r="D5" s="19">
        <v>144</v>
      </c>
      <c r="E5" s="19">
        <f>E43</f>
        <v>5007</v>
      </c>
    </row>
    <row r="6" spans="2:5" ht="21">
      <c r="B6" s="2" t="s">
        <v>7</v>
      </c>
      <c r="C6" s="9"/>
      <c r="D6" s="9"/>
      <c r="E6" s="19">
        <v>0</v>
      </c>
    </row>
    <row r="7" spans="2:5" ht="21">
      <c r="B7" s="15" t="s">
        <v>8</v>
      </c>
      <c r="C7" s="9"/>
      <c r="D7" s="21">
        <f>SUM(D4:D6)</f>
        <v>5646</v>
      </c>
      <c r="E7" s="21">
        <f>SUM(E4:E6)</f>
        <v>59936</v>
      </c>
    </row>
    <row r="8" spans="2:5" ht="21">
      <c r="B8" s="2" t="s">
        <v>9</v>
      </c>
      <c r="C8" s="9"/>
      <c r="D8" s="4">
        <v>-3717</v>
      </c>
      <c r="E8" s="4">
        <v>-17338</v>
      </c>
    </row>
    <row r="9" spans="2:5" ht="21">
      <c r="B9" s="2" t="s">
        <v>1</v>
      </c>
      <c r="C9" s="9">
        <v>3</v>
      </c>
      <c r="D9" s="4">
        <v>-336</v>
      </c>
      <c r="E9" s="19">
        <f>E49</f>
        <v>9865</v>
      </c>
    </row>
    <row r="10" spans="2:5" ht="17.25">
      <c r="B10" s="15" t="s">
        <v>13</v>
      </c>
      <c r="C10" s="21"/>
      <c r="D10" s="21">
        <f>SUM(D7:D9)</f>
        <v>1593</v>
      </c>
      <c r="E10" s="21">
        <f>SUM(E7:E9)</f>
        <v>52463</v>
      </c>
    </row>
    <row r="11" spans="2:5" ht="21">
      <c r="B11" s="2" t="s">
        <v>2</v>
      </c>
      <c r="C11" s="9"/>
      <c r="D11" s="4">
        <v>-2686</v>
      </c>
      <c r="E11" s="4">
        <v>-9510</v>
      </c>
    </row>
    <row r="12" spans="2:5" ht="21">
      <c r="B12" s="2" t="s">
        <v>10</v>
      </c>
      <c r="C12" s="9">
        <v>4</v>
      </c>
      <c r="D12" s="22">
        <v>1004</v>
      </c>
      <c r="E12" s="22">
        <f>E58</f>
        <v>9153</v>
      </c>
    </row>
    <row r="13" spans="2:5" ht="21">
      <c r="B13" s="15" t="s">
        <v>3</v>
      </c>
      <c r="C13" s="9"/>
      <c r="D13" s="22">
        <f>SUM(D10:D12)</f>
        <v>-89</v>
      </c>
      <c r="E13" s="22">
        <f>SUM(E10:E12)</f>
        <v>52106</v>
      </c>
    </row>
    <row r="14" spans="2:5" ht="18">
      <c r="B14" s="14" t="s">
        <v>4</v>
      </c>
      <c r="C14" s="10"/>
      <c r="D14" s="5">
        <f>D13/D15*1000</f>
        <v>-0.44477761119440279</v>
      </c>
      <c r="E14" s="5">
        <f>E13/E15*1000</f>
        <v>260.39980009995003</v>
      </c>
    </row>
    <row r="15" spans="2:5" ht="17.25">
      <c r="B15" s="2" t="s">
        <v>11</v>
      </c>
      <c r="C15" s="8"/>
      <c r="D15" s="3">
        <v>200100</v>
      </c>
      <c r="E15" s="3">
        <v>200100</v>
      </c>
    </row>
    <row r="17" spans="1:5" ht="39">
      <c r="B17" s="33"/>
      <c r="C17" s="33"/>
      <c r="D17" s="20" t="s">
        <v>48</v>
      </c>
      <c r="E17" s="20" t="s">
        <v>25</v>
      </c>
    </row>
    <row r="18" spans="1:5" ht="21">
      <c r="A18" s="1">
        <v>-1</v>
      </c>
      <c r="B18" s="34" t="s">
        <v>0</v>
      </c>
      <c r="C18" s="33"/>
      <c r="D18" s="33"/>
      <c r="E18" s="33"/>
    </row>
    <row r="19" spans="1:5" ht="21">
      <c r="B19" s="35" t="s">
        <v>18</v>
      </c>
      <c r="C19" s="36" t="s">
        <v>19</v>
      </c>
      <c r="D19" s="45" t="s">
        <v>50</v>
      </c>
      <c r="E19" s="37">
        <f>E30</f>
        <v>34594</v>
      </c>
    </row>
    <row r="20" spans="1:5" ht="21">
      <c r="B20" s="35" t="s">
        <v>34</v>
      </c>
      <c r="C20" s="36" t="s">
        <v>20</v>
      </c>
      <c r="D20" s="45" t="s">
        <v>51</v>
      </c>
      <c r="E20" s="37">
        <f>E35</f>
        <v>385</v>
      </c>
    </row>
    <row r="21" spans="1:5" ht="24.75">
      <c r="B21" s="35" t="s">
        <v>21</v>
      </c>
      <c r="C21" s="36" t="s">
        <v>35</v>
      </c>
      <c r="D21" s="45" t="s">
        <v>52</v>
      </c>
      <c r="E21" s="38">
        <v>19950</v>
      </c>
    </row>
    <row r="22" spans="1:5" ht="24.75" thickBot="1">
      <c r="B22" s="35" t="s">
        <v>14</v>
      </c>
      <c r="C22" s="33"/>
      <c r="D22" s="44">
        <f>D19+D20+D21</f>
        <v>5502</v>
      </c>
      <c r="E22" s="39">
        <f>SUM(E19:E21)</f>
        <v>54929</v>
      </c>
    </row>
    <row r="23" spans="1:5" ht="24.75" thickTop="1">
      <c r="B23" s="35"/>
      <c r="C23" s="33"/>
      <c r="D23" s="33"/>
      <c r="E23" s="42"/>
    </row>
    <row r="24" spans="1:5" ht="21">
      <c r="A24" s="7" t="s">
        <v>22</v>
      </c>
      <c r="B24" s="17" t="s">
        <v>18</v>
      </c>
      <c r="E24" s="18"/>
    </row>
    <row r="25" spans="1:5" ht="24.75">
      <c r="A25" s="7"/>
      <c r="B25" s="31" t="s">
        <v>37</v>
      </c>
      <c r="D25" s="46">
        <v>0</v>
      </c>
      <c r="E25" s="30">
        <f>110000*0.222</f>
        <v>24420</v>
      </c>
    </row>
    <row r="26" spans="1:5" ht="24.75">
      <c r="A26" s="7"/>
      <c r="B26" s="31" t="s">
        <v>38</v>
      </c>
      <c r="D26" s="46">
        <v>0</v>
      </c>
      <c r="E26" s="30">
        <f>1.96*5000</f>
        <v>9800</v>
      </c>
    </row>
    <row r="27" spans="1:5" ht="24.75">
      <c r="A27" s="7"/>
      <c r="B27" s="31" t="s">
        <v>29</v>
      </c>
      <c r="D27" s="46">
        <v>0</v>
      </c>
      <c r="E27" s="30">
        <v>216</v>
      </c>
    </row>
    <row r="28" spans="1:5" ht="24.75">
      <c r="A28" s="7"/>
      <c r="B28" s="31" t="s">
        <v>30</v>
      </c>
      <c r="D28" s="46">
        <v>0</v>
      </c>
      <c r="E28" s="30">
        <v>158</v>
      </c>
    </row>
    <row r="29" spans="1:5" ht="24.75">
      <c r="A29" s="7"/>
      <c r="B29" s="31" t="s">
        <v>53</v>
      </c>
      <c r="D29" s="30">
        <v>19</v>
      </c>
      <c r="E29" s="46">
        <v>0</v>
      </c>
    </row>
    <row r="30" spans="1:5" ht="24.75" thickBot="1">
      <c r="A30" s="7"/>
      <c r="B30" s="35" t="s">
        <v>14</v>
      </c>
      <c r="C30" s="26"/>
      <c r="D30" s="39">
        <f>SUM(D25:D29)</f>
        <v>19</v>
      </c>
      <c r="E30" s="39">
        <f>SUM(E25:E29)</f>
        <v>34594</v>
      </c>
    </row>
    <row r="31" spans="1:5" ht="25.5" thickTop="1">
      <c r="A31" s="36" t="s">
        <v>45</v>
      </c>
      <c r="B31" s="35" t="s">
        <v>34</v>
      </c>
      <c r="C31" s="26"/>
      <c r="D31" s="26"/>
      <c r="E31" s="30"/>
    </row>
    <row r="32" spans="1:5" ht="24.75">
      <c r="A32" s="36"/>
      <c r="B32" s="35" t="s">
        <v>40</v>
      </c>
      <c r="C32" s="26"/>
      <c r="D32" s="30">
        <v>400</v>
      </c>
      <c r="E32" s="43">
        <v>0</v>
      </c>
    </row>
    <row r="33" spans="1:5" ht="24.75">
      <c r="A33" s="7"/>
      <c r="B33" s="31" t="s">
        <v>27</v>
      </c>
      <c r="C33" s="17"/>
      <c r="D33" s="47">
        <v>0</v>
      </c>
      <c r="E33" s="30">
        <v>250</v>
      </c>
    </row>
    <row r="34" spans="1:5" ht="24.75">
      <c r="A34" s="7"/>
      <c r="B34" s="31" t="s">
        <v>28</v>
      </c>
      <c r="C34" s="17"/>
      <c r="D34" s="47">
        <v>0</v>
      </c>
      <c r="E34" s="30">
        <v>135</v>
      </c>
    </row>
    <row r="35" spans="1:5" ht="24.75" thickBot="1">
      <c r="A35" s="7"/>
      <c r="D35" s="39">
        <f>SUM(D32:D34)</f>
        <v>400</v>
      </c>
      <c r="E35" s="39">
        <f>SUM(E33:E34)</f>
        <v>385</v>
      </c>
    </row>
    <row r="36" spans="1:5" ht="15" customHeight="1" thickTop="1">
      <c r="A36" s="7"/>
    </row>
    <row r="37" spans="1:5" ht="24.75">
      <c r="A37" s="36" t="s">
        <v>46</v>
      </c>
      <c r="B37" s="40" t="s">
        <v>36</v>
      </c>
      <c r="C37" s="26"/>
      <c r="D37" s="26"/>
      <c r="E37" s="29"/>
    </row>
    <row r="38" spans="1:5" ht="12" customHeight="1">
      <c r="A38" s="36"/>
      <c r="B38" s="40"/>
      <c r="C38" s="26"/>
      <c r="D38" s="26"/>
      <c r="E38" s="29"/>
    </row>
    <row r="39" spans="1:5" ht="24.75">
      <c r="A39" s="36" t="s">
        <v>39</v>
      </c>
      <c r="B39" s="35" t="s">
        <v>5</v>
      </c>
      <c r="C39" s="26"/>
      <c r="D39" s="26"/>
      <c r="E39" s="29"/>
    </row>
    <row r="40" spans="1:5" ht="24.75">
      <c r="A40" s="36"/>
      <c r="B40" s="35" t="s">
        <v>27</v>
      </c>
      <c r="C40" s="26"/>
      <c r="D40" s="32">
        <v>144</v>
      </c>
      <c r="E40" s="32">
        <v>0</v>
      </c>
    </row>
    <row r="41" spans="1:5" ht="24.75">
      <c r="A41" s="7"/>
      <c r="B41" s="31" t="s">
        <v>26</v>
      </c>
      <c r="C41" s="26"/>
      <c r="D41" s="32">
        <v>0</v>
      </c>
      <c r="E41" s="32">
        <v>4349</v>
      </c>
    </row>
    <row r="42" spans="1:5" ht="19.5" customHeight="1">
      <c r="A42" s="7"/>
      <c r="B42" s="31" t="s">
        <v>47</v>
      </c>
      <c r="C42" s="24"/>
      <c r="D42" s="32">
        <v>0</v>
      </c>
      <c r="E42" s="41">
        <v>658</v>
      </c>
    </row>
    <row r="43" spans="1:5" ht="25.5" thickBot="1">
      <c r="A43" s="7"/>
      <c r="B43" s="31"/>
      <c r="C43" s="25"/>
      <c r="D43" s="23">
        <f>SUM(D40:D42)</f>
        <v>144</v>
      </c>
      <c r="E43" s="23">
        <f>SUM(E40:E42)</f>
        <v>5007</v>
      </c>
    </row>
    <row r="44" spans="1:5" ht="25.5" thickTop="1">
      <c r="A44" s="7"/>
      <c r="B44" s="31"/>
      <c r="C44" s="25"/>
      <c r="D44" s="25"/>
      <c r="E44" s="29"/>
    </row>
    <row r="45" spans="1:5" ht="21">
      <c r="A45" s="7" t="s">
        <v>24</v>
      </c>
      <c r="B45" s="1" t="s">
        <v>1</v>
      </c>
      <c r="C45" s="27"/>
      <c r="D45" s="27"/>
    </row>
    <row r="46" spans="1:5" ht="24.75">
      <c r="A46" s="7"/>
      <c r="B46" s="31" t="s">
        <v>31</v>
      </c>
      <c r="C46" s="7"/>
      <c r="D46" s="11">
        <v>-745</v>
      </c>
      <c r="E46" s="11">
        <v>-1663</v>
      </c>
    </row>
    <row r="47" spans="1:5" ht="24.75">
      <c r="A47" s="7"/>
      <c r="B47" s="31" t="s">
        <v>32</v>
      </c>
      <c r="C47" s="7"/>
      <c r="D47" s="11" t="s">
        <v>49</v>
      </c>
      <c r="E47" s="11">
        <v>8733</v>
      </c>
    </row>
    <row r="48" spans="1:5" ht="24.75">
      <c r="A48" s="7"/>
      <c r="B48" s="31" t="s">
        <v>33</v>
      </c>
      <c r="D48" s="11">
        <v>409</v>
      </c>
      <c r="E48" s="11">
        <v>2795</v>
      </c>
    </row>
    <row r="49" spans="1:5" ht="25.5" thickBot="1">
      <c r="A49" s="7"/>
      <c r="B49" s="1" t="s">
        <v>14</v>
      </c>
      <c r="D49" s="28">
        <f>D46+D47+D48</f>
        <v>-336</v>
      </c>
      <c r="E49" s="23">
        <f>SUM(E46:E48)</f>
        <v>9865</v>
      </c>
    </row>
    <row r="50" spans="1:5" ht="25.5" thickTop="1">
      <c r="A50" s="7"/>
      <c r="B50" s="1"/>
      <c r="E50" s="29"/>
    </row>
    <row r="51" spans="1:5" ht="21">
      <c r="A51" s="6">
        <v>4</v>
      </c>
      <c r="B51" s="1" t="s">
        <v>10</v>
      </c>
    </row>
    <row r="52" spans="1:5" ht="24.75">
      <c r="B52" s="31" t="s">
        <v>41</v>
      </c>
      <c r="D52" s="11">
        <v>0</v>
      </c>
      <c r="E52" s="11">
        <v>736</v>
      </c>
    </row>
    <row r="53" spans="1:5" ht="24.75">
      <c r="B53" s="31" t="s">
        <v>42</v>
      </c>
      <c r="D53" s="11">
        <v>1112</v>
      </c>
      <c r="E53" s="11">
        <v>4450</v>
      </c>
    </row>
    <row r="54" spans="1:5" ht="24.75">
      <c r="B54" s="31" t="s">
        <v>16</v>
      </c>
      <c r="D54" s="11">
        <v>1</v>
      </c>
      <c r="E54" s="11">
        <v>67</v>
      </c>
    </row>
    <row r="55" spans="1:5" ht="24.75">
      <c r="B55" s="31" t="s">
        <v>43</v>
      </c>
      <c r="D55" s="11">
        <v>-106</v>
      </c>
      <c r="E55" s="11">
        <v>3432</v>
      </c>
    </row>
    <row r="56" spans="1:5" ht="24.75">
      <c r="B56" s="31" t="s">
        <v>44</v>
      </c>
      <c r="D56" s="11">
        <v>-3</v>
      </c>
      <c r="E56" s="11">
        <v>18</v>
      </c>
    </row>
    <row r="57" spans="1:5" ht="24.75">
      <c r="B57" s="31" t="s">
        <v>17</v>
      </c>
      <c r="D57" s="11">
        <v>0</v>
      </c>
      <c r="E57" s="12">
        <v>450</v>
      </c>
    </row>
    <row r="58" spans="1:5" ht="25.5" thickBot="1">
      <c r="B58" s="49" t="s">
        <v>14</v>
      </c>
      <c r="C58" s="49"/>
      <c r="D58" s="28">
        <f>SUM(D52:D57)</f>
        <v>1004</v>
      </c>
      <c r="E58" s="13">
        <f>SUM(E52:E57)</f>
        <v>9153</v>
      </c>
    </row>
    <row r="59" spans="1:5" ht="15.75" thickTop="1"/>
  </sheetData>
  <mergeCells count="2">
    <mergeCell ref="B1:E1"/>
    <mergeCell ref="B58:C58"/>
  </mergeCells>
  <printOptions horizontalCentered="1"/>
  <pageMargins left="0" right="0" top="0" bottom="0" header="0.31496062992125984" footer="0.31496062992125984"/>
  <pageSetup paperSize="9" scale="8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پیوست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2013-10-21T18:25:34Z</dcterms:modified>
</cp:coreProperties>
</file>