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30" yWindow="75" windowWidth="10380" windowHeight="6495" tabRatio="962" activeTab="5"/>
  </bookViews>
  <sheets>
    <sheet name="صفحه اول" sheetId="28" r:id="rId1"/>
    <sheet name="صورت سود و زیان" sheetId="27" r:id="rId2"/>
    <sheet name="اهم برنامه ها و مفروضات" sheetId="26" r:id="rId3"/>
    <sheet name="ظرفیت ها" sheetId="24" r:id="rId4"/>
    <sheet name="اولین پیش بینی و عملکرد واقعی" sheetId="34" r:id="rId5"/>
    <sheet name="فروش" sheetId="29" r:id="rId6"/>
    <sheet name="ب ت ش" sheetId="7" r:id="rId7"/>
    <sheet name="گردش موجودی کالا" sheetId="21" r:id="rId8"/>
    <sheet name="خرید" sheetId="5" r:id="rId9"/>
    <sheet name="سربار" sheetId="8" r:id="rId10"/>
    <sheet name="اداری و عمومی" sheetId="10" r:id="rId11"/>
    <sheet name="سایر درآمد(هزینه)های عملیاتی" sheetId="11" r:id="rId12"/>
    <sheet name="سایر درآمد(هزینه)های غیرعملیاتی" sheetId="12" r:id="rId13"/>
    <sheet name="صورت وضعیت پرتفوی ودرآمدسود سها" sheetId="39" r:id="rId14"/>
    <sheet name="هزینه مالی و تسهیلات" sheetId="31" r:id="rId15"/>
    <sheet name="صورت منابع و مصارف نقدی" sheetId="1" r:id="rId16"/>
    <sheet name="صورت منابع و مصارف ارزی" sheetId="36" r:id="rId17"/>
  </sheets>
  <definedNames>
    <definedName name="LastCell" localSheetId="10">'اداری و عمومی'!#REF!</definedName>
    <definedName name="LastCell" localSheetId="6">'ب ت ش'!#REF!</definedName>
    <definedName name="LastCell" localSheetId="8">خرید!$AP$13</definedName>
    <definedName name="LastCell" localSheetId="11">'سایر درآمد(هزینه)های عملیاتی'!#REF!</definedName>
    <definedName name="LastCell" localSheetId="12">'سایر درآمد(هزینه)های غیرعملیاتی'!#REF!</definedName>
    <definedName name="LastCell" localSheetId="9">سربار!#REF!</definedName>
    <definedName name="LastCell" localSheetId="5">فروش!#REF!</definedName>
    <definedName name="LastCell" localSheetId="7">'گردش موجودی کالا'!#REF!</definedName>
    <definedName name="LastCell">'صورت منابع و مصارف نقدی'!#REF!</definedName>
    <definedName name="_xlnm.Print_Area" localSheetId="10">'اداری و عمومی'!$A$1:$F$20</definedName>
    <definedName name="_xlnm.Print_Area" localSheetId="2">'اهم برنامه ها و مفروضات'!$A$1:$S$38</definedName>
    <definedName name="_xlnm.Print_Area" localSheetId="4">'اولین پیش بینی و عملکرد واقعی'!$A$1:$AB$26</definedName>
    <definedName name="_xlnm.Print_Area" localSheetId="6">'ب ت ش'!$A$1:$H$20</definedName>
    <definedName name="_xlnm.Print_Area" localSheetId="8">خرید!$B$1:$AP$17</definedName>
    <definedName name="_xlnm.Print_Area" localSheetId="11">'سایر درآمد(هزینه)های عملیاتی'!$A$1:$F$19</definedName>
    <definedName name="_xlnm.Print_Area" localSheetId="12">'سایر درآمد(هزینه)های غیرعملیاتی'!$B$1:$F$19</definedName>
    <definedName name="_xlnm.Print_Area" localSheetId="9">سربار!$A$1:$R$23</definedName>
    <definedName name="_xlnm.Print_Area" localSheetId="0">'صفحه اول'!$A$1:$H$22</definedName>
    <definedName name="_xlnm.Print_Area" localSheetId="1">'صورت سود و زیان'!$A$1:$M$35</definedName>
    <definedName name="_xlnm.Print_Area" localSheetId="16">'صورت منابع و مصارف ارزی'!$A$1:$L$20</definedName>
    <definedName name="_xlnm.Print_Area" localSheetId="15">'صورت منابع و مصارف نقدی'!$A$1:$E$31</definedName>
    <definedName name="_xlnm.Print_Area" localSheetId="3">'ظرفیت ها'!$A$1:$O$20</definedName>
    <definedName name="_xlnm.Print_Area" localSheetId="5">فروش!$A$1:$R$25</definedName>
    <definedName name="_xlnm.Print_Area" localSheetId="7">'گردش موجودی کالا'!$A$1:$AF$24</definedName>
    <definedName name="_xlnm.Print_Area" localSheetId="14">'هزینه مالی و تسهیلات'!$A$1:$T$22</definedName>
    <definedName name="StartCell" localSheetId="10">'اداری و عمومی'!$B$8</definedName>
    <definedName name="StartCell" localSheetId="6">'ب ت ش'!$B$10</definedName>
    <definedName name="StartCell" localSheetId="8">خرید!$B$8</definedName>
    <definedName name="StartCell" localSheetId="11">'سایر درآمد(هزینه)های عملیاتی'!#REF!</definedName>
    <definedName name="StartCell" localSheetId="12">'سایر درآمد(هزینه)های غیرعملیاتی'!#REF!</definedName>
    <definedName name="StartCell" localSheetId="9">سربار!$B$8</definedName>
    <definedName name="StartCell" localSheetId="5">فروش!$B$11</definedName>
    <definedName name="StartCell" localSheetId="7">'گردش موجودی کالا'!#REF!</definedName>
    <definedName name="StartCell">'صورت منابع و مصارف نقدی'!$B$9</definedName>
  </definedNames>
  <calcPr calcId="124519"/>
</workbook>
</file>

<file path=xl/calcChain.xml><?xml version="1.0" encoding="utf-8"?>
<calcChain xmlns="http://schemas.openxmlformats.org/spreadsheetml/2006/main">
  <c r="H17" i="29"/>
  <c r="AF12" i="21" l="1"/>
  <c r="AF13"/>
  <c r="AF16"/>
  <c r="AF17"/>
  <c r="AF15"/>
  <c r="X17"/>
  <c r="X16"/>
  <c r="X10"/>
  <c r="AF10" s="1"/>
  <c r="AF11"/>
  <c r="AF14"/>
  <c r="AF9"/>
  <c r="P14"/>
  <c r="P15"/>
  <c r="P12"/>
  <c r="P13"/>
  <c r="L10"/>
  <c r="P11"/>
  <c r="P16"/>
  <c r="P17"/>
  <c r="P10"/>
  <c r="P9"/>
  <c r="H13" i="7" l="1"/>
  <c r="L11" i="36"/>
  <c r="J11"/>
  <c r="P13" i="5"/>
  <c r="F14" i="7"/>
  <c r="D14"/>
  <c r="H19" i="29"/>
  <c r="H15"/>
  <c r="H14"/>
  <c r="H13"/>
  <c r="H11"/>
  <c r="O19"/>
  <c r="O17"/>
  <c r="O16"/>
  <c r="O15"/>
  <c r="O14"/>
  <c r="O13"/>
  <c r="O12"/>
  <c r="O11"/>
  <c r="L18" i="21"/>
  <c r="P18"/>
  <c r="E9" i="11"/>
  <c r="C9"/>
  <c r="J18" i="21"/>
  <c r="X18"/>
  <c r="V18"/>
  <c r="AF18"/>
  <c r="AD18"/>
  <c r="R18"/>
  <c r="Z18"/>
  <c r="N18"/>
  <c r="F9" i="12" l="1"/>
  <c r="D9"/>
  <c r="H30" i="27"/>
  <c r="H11" i="7"/>
  <c r="H12"/>
  <c r="H15"/>
  <c r="H16"/>
  <c r="H10"/>
  <c r="F17"/>
  <c r="D17"/>
  <c r="S12" i="31"/>
  <c r="S13"/>
  <c r="S15"/>
  <c r="S11"/>
  <c r="F16"/>
  <c r="H18" i="21"/>
  <c r="E27" i="1"/>
  <c r="C27"/>
  <c r="C15"/>
  <c r="E15"/>
  <c r="P16" i="31"/>
  <c r="N16"/>
  <c r="J16"/>
  <c r="H16"/>
  <c r="F18" i="10"/>
  <c r="D18"/>
  <c r="D21" i="8"/>
  <c r="F21"/>
  <c r="H21"/>
  <c r="J21"/>
  <c r="L21"/>
  <c r="N21"/>
  <c r="P21"/>
  <c r="R21"/>
  <c r="D12"/>
  <c r="F12"/>
  <c r="T18" i="21"/>
  <c r="AB18"/>
  <c r="L28" i="27"/>
  <c r="L30" s="1"/>
  <c r="L33" s="1"/>
  <c r="AJ13" i="5"/>
  <c r="AH13"/>
  <c r="AF13"/>
  <c r="AB13"/>
  <c r="T13"/>
  <c r="R13"/>
  <c r="L13"/>
  <c r="Q18" i="29"/>
  <c r="Q20" s="1"/>
  <c r="M18"/>
  <c r="M20" s="1"/>
  <c r="J18"/>
  <c r="J20" s="1"/>
  <c r="F18"/>
  <c r="F20" s="1"/>
  <c r="J32" i="27"/>
  <c r="J33" s="1"/>
  <c r="J11"/>
  <c r="L11"/>
  <c r="J8"/>
  <c r="L8"/>
  <c r="B3" i="8"/>
  <c r="S16" i="31" l="1"/>
  <c r="J12" i="27"/>
  <c r="J15" s="1"/>
  <c r="J17" s="1"/>
  <c r="J20" s="1"/>
  <c r="L12"/>
  <c r="L15" s="1"/>
  <c r="L17" s="1"/>
  <c r="L20" s="1"/>
  <c r="H17" i="7"/>
  <c r="H14"/>
</calcChain>
</file>

<file path=xl/sharedStrings.xml><?xml version="1.0" encoding="utf-8"?>
<sst xmlns="http://schemas.openxmlformats.org/spreadsheetml/2006/main" count="721" uniqueCount="296">
  <si>
    <t>دريافتها :</t>
  </si>
  <si>
    <t>دريافت تسهيلات</t>
  </si>
  <si>
    <t>جمع دريافتها</t>
  </si>
  <si>
    <t>پرداختها :</t>
  </si>
  <si>
    <t>خريدمواد اوليه</t>
  </si>
  <si>
    <t>حقوق ودستمزد ومزاياي كاركنان</t>
  </si>
  <si>
    <t>سايرهزينه ها</t>
  </si>
  <si>
    <t>پرداخت سودسهام</t>
  </si>
  <si>
    <t>پرداخت ماليات عملكرد</t>
  </si>
  <si>
    <t>بازپرداخت اصل تسهيلات</t>
  </si>
  <si>
    <t>شرح</t>
  </si>
  <si>
    <t>سايرپرداختها</t>
  </si>
  <si>
    <t>جمع پرداختها</t>
  </si>
  <si>
    <t>مبلغ</t>
  </si>
  <si>
    <t>استهلاك</t>
  </si>
  <si>
    <t>ساير هزينه ها</t>
  </si>
  <si>
    <t>مقدار</t>
  </si>
  <si>
    <t>جمع</t>
  </si>
  <si>
    <t>جمع كـل</t>
  </si>
  <si>
    <t xml:space="preserve">نرخ </t>
  </si>
  <si>
    <t>سنجش</t>
  </si>
  <si>
    <t>واحد</t>
  </si>
  <si>
    <t>سربارتوليد</t>
  </si>
  <si>
    <t>دستمزدمستقيم توليد</t>
  </si>
  <si>
    <t>سه ماهه اول</t>
  </si>
  <si>
    <t>جمع سربار توليد</t>
  </si>
  <si>
    <t>واحد سنجش</t>
  </si>
  <si>
    <t>حسابرسي</t>
  </si>
  <si>
    <t>بيمه وعوارض</t>
  </si>
  <si>
    <t xml:space="preserve">آگهي وتبليغات </t>
  </si>
  <si>
    <t>نرخ متوسط</t>
  </si>
  <si>
    <t>نام محصول</t>
  </si>
  <si>
    <t>شرح محصولات</t>
  </si>
  <si>
    <t>سال آتی</t>
  </si>
  <si>
    <t>فروش داخلی</t>
  </si>
  <si>
    <t>ظرفیت اسمی</t>
  </si>
  <si>
    <t>ظرفیت عملی</t>
  </si>
  <si>
    <t>خلاصه اهم برنامه ها و مفروضات</t>
  </si>
  <si>
    <t>سمت</t>
  </si>
  <si>
    <t>امضا</t>
  </si>
  <si>
    <t>شرکت نمونه (سهامی عام)</t>
  </si>
  <si>
    <t xml:space="preserve">اطلاعات مالی آتی </t>
  </si>
  <si>
    <t>سال منتهي به 13X2/12/29</t>
  </si>
  <si>
    <t>نام</t>
  </si>
  <si>
    <t>...................</t>
  </si>
  <si>
    <t>نرخ و حجم فروش</t>
  </si>
  <si>
    <t></t>
  </si>
  <si>
    <t>نوع ارز</t>
  </si>
  <si>
    <t>یادداشت های توضیحی</t>
  </si>
  <si>
    <t>فروش خالص و درآمد ارایه خدمات</t>
  </si>
  <si>
    <t>بهای تمام شده کالای فروش رفته و خدمات ارایه شده</t>
  </si>
  <si>
    <t>سود ناخالص</t>
  </si>
  <si>
    <t>سایر درآمدهای عملیاتی</t>
  </si>
  <si>
    <t>سود عملیاتی</t>
  </si>
  <si>
    <t>مالیات بردرآمد</t>
  </si>
  <si>
    <t>اثر مالیاتی</t>
  </si>
  <si>
    <t>سود خالص</t>
  </si>
  <si>
    <t>تعدیلات سنواتی</t>
  </si>
  <si>
    <t>اندوخته قانونی</t>
  </si>
  <si>
    <t>سود (زیان) انباشته در ابتدای سال</t>
  </si>
  <si>
    <t>سود (زیان) انباشته در پایان سال</t>
  </si>
  <si>
    <t>درصد تغییرات</t>
  </si>
  <si>
    <t>مواد مستقیم مصرفی</t>
  </si>
  <si>
    <t>بهاي تمام شده كالاي تولید شده</t>
  </si>
  <si>
    <t>موجودی اول دوره</t>
  </si>
  <si>
    <t>موجودی پایان دوره</t>
  </si>
  <si>
    <t>فروش</t>
  </si>
  <si>
    <t>تولید</t>
  </si>
  <si>
    <t>تعداد</t>
  </si>
  <si>
    <t>حقوق و مزایا</t>
  </si>
  <si>
    <t>انرژی</t>
  </si>
  <si>
    <t>اجاره</t>
  </si>
  <si>
    <t>حمل و نقل</t>
  </si>
  <si>
    <t>افزایش طی دوره</t>
  </si>
  <si>
    <t>کاهش طی دوره</t>
  </si>
  <si>
    <t>نوع قرارداد</t>
  </si>
  <si>
    <t>نرخ سود</t>
  </si>
  <si>
    <t>اصل</t>
  </si>
  <si>
    <t>فرع</t>
  </si>
  <si>
    <t xml:space="preserve">   فرع</t>
  </si>
  <si>
    <t xml:space="preserve">مانده </t>
  </si>
  <si>
    <t>مانده</t>
  </si>
  <si>
    <t>میلیون ریال</t>
  </si>
  <si>
    <t>بانک ها:</t>
  </si>
  <si>
    <t xml:space="preserve">جمع </t>
  </si>
  <si>
    <t>فروش و پيش دريافت</t>
  </si>
  <si>
    <t>سایر دریافتها</t>
  </si>
  <si>
    <t>خرید انرژی</t>
  </si>
  <si>
    <t>سود پرداختی بابت تامین مالی</t>
  </si>
  <si>
    <t>خريد و ايجاد داراييهاي ثابت</t>
  </si>
  <si>
    <t>پرداخت بدهيها</t>
  </si>
  <si>
    <t>دایم</t>
  </si>
  <si>
    <t>یادداشت های توضیحی:</t>
  </si>
  <si>
    <t>اهم رویه های حسابداری</t>
  </si>
  <si>
    <t>جمع حقوق و مزایا</t>
  </si>
  <si>
    <t xml:space="preserve">موجودي اول دوره </t>
  </si>
  <si>
    <t xml:space="preserve">مصرف </t>
  </si>
  <si>
    <t>موجودي پايان دوره</t>
  </si>
  <si>
    <t>صورت سود و زیان پیش بینی شده</t>
  </si>
  <si>
    <t>الف)</t>
  </si>
  <si>
    <t>ب)</t>
  </si>
  <si>
    <t>ج)</t>
  </si>
  <si>
    <t>یادداشت</t>
  </si>
  <si>
    <t>خالص درآمدها و هزینه های غیرعملیاتی</t>
  </si>
  <si>
    <t>سود (زيان‌) عملیات در حال تداوم قبل از ماليات‌</t>
  </si>
  <si>
    <t>سود (زیان) عملیات در حال تداوم</t>
  </si>
  <si>
    <t>سود (زیان) عملیات متوقف شده قبل از مالیات</t>
  </si>
  <si>
    <t>سود (زیان) انباشته در ابتدای سال- تعدیل شده</t>
  </si>
  <si>
    <t>صورت سود و زيان پیش بینی شده</t>
  </si>
  <si>
    <t>گردش حساب سود (زیان) انباشته پیش بینی شده</t>
  </si>
  <si>
    <t>مازاد(كسري)</t>
  </si>
  <si>
    <t>مانده وجه نقد پايان دوره</t>
  </si>
  <si>
    <t>مانده وجه نقد اول دوره</t>
  </si>
  <si>
    <t>2-</t>
  </si>
  <si>
    <t>یادداشت های توضیحی اطلاعات مالی آتی</t>
  </si>
  <si>
    <t xml:space="preserve">نام محصول </t>
  </si>
  <si>
    <t>افزایش سرمایه</t>
  </si>
  <si>
    <t>ظرفیت:</t>
  </si>
  <si>
    <t>درآمد حاصل از ارایه خدمات</t>
  </si>
  <si>
    <t>جمع فروش</t>
  </si>
  <si>
    <t>موجودي كالاي ساخته شده اول دوره</t>
  </si>
  <si>
    <t>موجودي كالاي ساخته شده پايان دوره</t>
  </si>
  <si>
    <t>4- پیش بینی بهاي تمام شده كالاي فروش رفته:</t>
  </si>
  <si>
    <t>بهای تمام شده</t>
  </si>
  <si>
    <t xml:space="preserve"> خريد طي دوره </t>
  </si>
  <si>
    <t>ساير درآمدها</t>
  </si>
  <si>
    <t>هزینه های مالی</t>
  </si>
  <si>
    <t>6- پیش بینی ساير درآمدهای عملياتي:</t>
  </si>
  <si>
    <t>هزینه های اداری، عمومی و فروش</t>
  </si>
  <si>
    <t>خلاصه اهم برنامه ها و مفروضات اصلی</t>
  </si>
  <si>
    <t>تغییرات هزینه ها</t>
  </si>
  <si>
    <t>حقوق و دستمزد:</t>
  </si>
  <si>
    <t>تولیدی</t>
  </si>
  <si>
    <t>اداری و فروش</t>
  </si>
  <si>
    <t>نوع</t>
  </si>
  <si>
    <t>مواد اولیه:</t>
  </si>
  <si>
    <t>سود (زیان) خالص</t>
  </si>
  <si>
    <t>1-2-</t>
  </si>
  <si>
    <t>2-2-</t>
  </si>
  <si>
    <t>1-3-2-</t>
  </si>
  <si>
    <t>2-3-2-</t>
  </si>
  <si>
    <t>3- پیش بینی  فروش و درآمد خدمات:</t>
  </si>
  <si>
    <t>جمع خالص فروش و درآمد خدمات</t>
  </si>
  <si>
    <t>بهاي تمام شده كالاي   فروش رفته</t>
  </si>
  <si>
    <t>ریال</t>
  </si>
  <si>
    <t>پاداش هیئت مدیره</t>
  </si>
  <si>
    <t>سود  (زیان) خالص</t>
  </si>
  <si>
    <t xml:space="preserve">سود سهام </t>
  </si>
  <si>
    <t xml:space="preserve"> اهم رویه های حسابداری:</t>
  </si>
  <si>
    <t>1-</t>
  </si>
  <si>
    <t>ظرفیت پیش بینی شده</t>
  </si>
  <si>
    <t>4-2-</t>
  </si>
  <si>
    <t>2- 5-</t>
  </si>
  <si>
    <t>4-4- وضعیت کارکنان:</t>
  </si>
  <si>
    <t>1-4- جدول گردش مقداری- ریالی موجودی کالا</t>
  </si>
  <si>
    <t>2-4- پیش بینی خرید و مصرف مواد اولیه:</t>
  </si>
  <si>
    <t>3-4- پیش بینی سربارتوليد:</t>
  </si>
  <si>
    <t xml:space="preserve">پیش بینی در تاریخ </t>
  </si>
  <si>
    <t>مقایسه اطلاعات پیش بینی و عملکرد واقعی در سالهای گذشته:</t>
  </si>
  <si>
    <t>واحد  سنجش</t>
  </si>
  <si>
    <t>3-2-</t>
  </si>
  <si>
    <t>5- پیش بینی هزينه هاي اداری، عمومي و فروش:</t>
  </si>
  <si>
    <t>یادداشت های مربوط به اقلام مندرج در صورت اطلاعات مالی آتی و سایر اطلاعات مالی آتی</t>
  </si>
  <si>
    <t>تغییر نرخ (درصد)</t>
  </si>
  <si>
    <t xml:space="preserve">تغییر حجم (درصد) </t>
  </si>
  <si>
    <t>توقف و یا بهره برداری</t>
  </si>
  <si>
    <t>تغییر تعداد کارکنان (درصد)</t>
  </si>
  <si>
    <t>نام مواد اولیه</t>
  </si>
  <si>
    <t>تغییر حجم (درصد)</t>
  </si>
  <si>
    <t>تاریخ دریافت</t>
  </si>
  <si>
    <t>تسهیلات مالی ریالی:</t>
  </si>
  <si>
    <t>سود پایه هر سهم پیش بینی شده</t>
  </si>
  <si>
    <t>سود هر سهم پیش بینی شده (بر مبنای آخرین تعداد سهام موجود)</t>
  </si>
  <si>
    <t>نرخ برابری</t>
  </si>
  <si>
    <t>......</t>
  </si>
  <si>
    <t xml:space="preserve">           </t>
  </si>
  <si>
    <r>
      <t xml:space="preserve">موقت </t>
    </r>
    <r>
      <rPr>
        <sz val="12"/>
        <rFont val="B Mitra"/>
        <charset val="178"/>
      </rPr>
      <t>(از قبیل قراردادی و برون سپاری)</t>
    </r>
  </si>
  <si>
    <t>متوسط تعداد کارکنان (نفر)</t>
  </si>
  <si>
    <t>کارکنان بخش تولید</t>
  </si>
  <si>
    <t>کارکنان اداری، عمومی و فروش</t>
  </si>
  <si>
    <t>معادل ریالی
(میلیون ریال)</t>
  </si>
  <si>
    <t xml:space="preserve">سود تقسیمی هر سهم </t>
  </si>
  <si>
    <t>تسهیلات دریافتی از بانک ها</t>
  </si>
  <si>
    <t>وصول مطالبات تجاری</t>
  </si>
  <si>
    <t xml:space="preserve">وصول سایر مطالبات </t>
  </si>
  <si>
    <t>شرکت قند اصفهان (سهامی عام)</t>
  </si>
  <si>
    <t>سال 1392</t>
  </si>
  <si>
    <t>شرکت قند اصفهان  (سهامی عام)</t>
  </si>
  <si>
    <t>میزان تغییر در هزینه ها در پیش بینی سال مالی 1392 نسبت به سال مالی قبل به شرح زیر است:</t>
  </si>
  <si>
    <t xml:space="preserve">هادی اسپندیاری محلاتی </t>
  </si>
  <si>
    <t xml:space="preserve">عبدالحمید چناری </t>
  </si>
  <si>
    <t xml:space="preserve">عباس کریمیان </t>
  </si>
  <si>
    <t>جلال زندی آتشبار</t>
  </si>
  <si>
    <t xml:space="preserve">زهرا یزدان پناه </t>
  </si>
  <si>
    <t xml:space="preserve">رئیس هیئت مدیره </t>
  </si>
  <si>
    <t xml:space="preserve">نایب رئیس هیئت مدیره ومدیر عامل </t>
  </si>
  <si>
    <t xml:space="preserve">عضو هیئت مدیره </t>
  </si>
  <si>
    <t>_</t>
  </si>
  <si>
    <t xml:space="preserve">شکر تولیدی از چغندر </t>
  </si>
  <si>
    <t xml:space="preserve">قند تولیدی از چغندر </t>
  </si>
  <si>
    <t xml:space="preserve">تفاله خشک </t>
  </si>
  <si>
    <t>تصفیه شکر خام به شکر سفید(کارمزدی)</t>
  </si>
  <si>
    <t xml:space="preserve">تن </t>
  </si>
  <si>
    <t>1391/10/30</t>
  </si>
  <si>
    <t>1389/12/8</t>
  </si>
  <si>
    <t xml:space="preserve">   89/12/8     (اولین پیش بینی)</t>
  </si>
  <si>
    <t xml:space="preserve">  90/11/30      (اولین پیش بینی)</t>
  </si>
  <si>
    <t>1388/12/4</t>
  </si>
  <si>
    <t xml:space="preserve">    88/12/4      (اولین پیش بینی)</t>
  </si>
  <si>
    <t xml:space="preserve">شکر چغندری </t>
  </si>
  <si>
    <t xml:space="preserve">قند چغندری </t>
  </si>
  <si>
    <t xml:space="preserve">شکر از خام خریداری </t>
  </si>
  <si>
    <t xml:space="preserve">ملاس </t>
  </si>
  <si>
    <t xml:space="preserve">قنداز خام خریداری </t>
  </si>
  <si>
    <t xml:space="preserve">قند وشکر خریداری </t>
  </si>
  <si>
    <t>علت پائین بودن نرخ متوسط تفاله خشک  مربوط به تحویل سهمیه تفاله خشک  به چغندرکاران بانرخ هرکیلو گرم 20ریال می باشد.</t>
  </si>
  <si>
    <t>چغندر قند</t>
  </si>
  <si>
    <t xml:space="preserve">شکرخام </t>
  </si>
  <si>
    <t xml:space="preserve">موادبسته بندی </t>
  </si>
  <si>
    <t xml:space="preserve">قندکله </t>
  </si>
  <si>
    <t xml:space="preserve">هیئت مدیره </t>
  </si>
  <si>
    <t xml:space="preserve">شکر سفید </t>
  </si>
  <si>
    <t xml:space="preserve">وزرات کشاورزی </t>
  </si>
  <si>
    <t>بازار عرضه وتقاضا</t>
  </si>
  <si>
    <t xml:space="preserve">شکر از خام </t>
  </si>
  <si>
    <t xml:space="preserve">شکر خام کارمزدی </t>
  </si>
  <si>
    <t xml:space="preserve">قند کله </t>
  </si>
  <si>
    <t xml:space="preserve">قند از خام </t>
  </si>
  <si>
    <t>هزینه انرژی (گاز وبرق)</t>
  </si>
  <si>
    <t xml:space="preserve">بانک تجارت </t>
  </si>
  <si>
    <t xml:space="preserve">بانک صادرات </t>
  </si>
  <si>
    <t xml:space="preserve">بانک ملت </t>
  </si>
  <si>
    <t xml:space="preserve">بانک ملی </t>
  </si>
  <si>
    <t xml:space="preserve">بانک اقتصاد نوین </t>
  </si>
  <si>
    <t xml:space="preserve">طی دوره </t>
  </si>
  <si>
    <t>مشارکت مدنی</t>
  </si>
  <si>
    <t>مرجع قیمت گذاری</t>
  </si>
  <si>
    <t>2- 6-</t>
  </si>
  <si>
    <t>7- پیش بینی خالص درآمدها و هزينه هاي غيرعملياتي:</t>
  </si>
  <si>
    <t>8- سود هر سهم:</t>
  </si>
  <si>
    <t>علت پائین بودن نرخ متوسط قند نسبت به شکر مربوط به تحویل سهمیه قند به چغندرکاران بانرخ هرکیلو گرم 500ریال می باشد.</t>
  </si>
  <si>
    <t>عدد</t>
  </si>
  <si>
    <t xml:space="preserve">10- پیش بینی هزینه مالی و وضعیت تسهیلات مالی: </t>
  </si>
  <si>
    <t>1-10- هزینه های مالی</t>
  </si>
  <si>
    <t>11-گزارش منابع و مصارف نقدی پیش بینی شده:</t>
  </si>
  <si>
    <t>12- پیش بینی منابع ومصاف ارزي:</t>
  </si>
  <si>
    <t>نام شرکت</t>
  </si>
  <si>
    <t>وضعیت پرتفوی</t>
  </si>
  <si>
    <t>وضعیت سود آوری</t>
  </si>
  <si>
    <t>سال منتهی به*</t>
  </si>
  <si>
    <t>سرمایه (م.ریال)</t>
  </si>
  <si>
    <t>روش نگهداری حساب سرمایه گذاری</t>
  </si>
  <si>
    <t>درصد مالکیت</t>
  </si>
  <si>
    <t>قیمت  
تمام شده (م.ریال)</t>
  </si>
  <si>
    <t>درآمد هر سهم (ریال)</t>
  </si>
  <si>
    <t>درآمد نقدی هر سهم (ریال)</t>
  </si>
  <si>
    <t>سهم شرکت سرمایه گذاری (م.ریال)</t>
  </si>
  <si>
    <t>قیمت 
تمام شده (م.ریال)</t>
  </si>
  <si>
    <t>.........</t>
  </si>
  <si>
    <t>اضافه (کسر) می شود: تعدیلات ناشی از پیش بینی تحصیل (واگذاری) سرمایه گذاری ها</t>
  </si>
  <si>
    <t>درآمد سود سهام (عملیاتی)</t>
  </si>
  <si>
    <t>سود سپرده  بانکها</t>
  </si>
  <si>
    <t>9- صورت وضعیت پرتفوی و درآمد سود سهام:</t>
  </si>
  <si>
    <t>1-9- درآمد سود سهام (عملیاتی)</t>
  </si>
  <si>
    <t>1392/12/29</t>
  </si>
  <si>
    <t>رويه‌هاي‌ حسابداري‌ در تهيه‌ این اطلاعات‌ با رویه های بکارگرفته شده در تهیه صورتهاي‌ مالي‌ دوره منتهی به 1392/12/30 به طور یکنواخت مورد استفاده قرار گرفته است.</t>
  </si>
  <si>
    <t>خلاصه اهم برنامه ها و مفروضات شرکت در سال مالی منتهی به 1393/12/29 که مبنای تهیه این اطلاعات مالی قرار گرفته، به شرح  زیر است:</t>
  </si>
  <si>
    <t>میزان تغییر در نرخ و حجم فروش محصولات در پیش بینی سال مالی 1393 نسبت به سال مالی قبل و همچنین مرجع قیمت گذاری محصولات به شرح زیر است:</t>
  </si>
  <si>
    <t xml:space="preserve">شکراز خام خریداری </t>
  </si>
  <si>
    <t>توقف خط تولید محصول شکر وقند  با ظرفیت فوق در طی سال 1393 به مدت 3 ماه جهت تعمیرات دوره ای</t>
  </si>
  <si>
    <t xml:space="preserve">شکر خام خریداری </t>
  </si>
  <si>
    <t>مورد ندارد</t>
  </si>
  <si>
    <t>سال 93</t>
  </si>
  <si>
    <t>سال 92</t>
  </si>
  <si>
    <t>سال 1393</t>
  </si>
  <si>
    <t>سال منتهي به 1393/12/29</t>
  </si>
  <si>
    <t xml:space="preserve">یک در هزار سهم اتاق بازرگانی از فروش </t>
  </si>
  <si>
    <t>1393/12/29</t>
  </si>
  <si>
    <t>سال 1392 (سال آخر)</t>
  </si>
  <si>
    <t xml:space="preserve">  91/11/30      (اولین پیش بینی)</t>
  </si>
  <si>
    <t>سال 1391 (سال قبل )</t>
  </si>
  <si>
    <t>سال90 13 (دو سال  قبل)</t>
  </si>
  <si>
    <t>سال1389 (سه سال قبل)</t>
  </si>
  <si>
    <t xml:space="preserve">تصفیه شکر خام </t>
  </si>
  <si>
    <t>1392/10/30</t>
  </si>
  <si>
    <t xml:space="preserve">واقعی تجدید ارائه شده </t>
  </si>
  <si>
    <t>بازیافت (فروش ضایعات)</t>
  </si>
  <si>
    <t>مصارف  ارزي :</t>
  </si>
  <si>
    <t xml:space="preserve">خرید شکر خام </t>
  </si>
  <si>
    <t>جمع مصارف ارزي</t>
  </si>
  <si>
    <t xml:space="preserve">روپیه </t>
  </si>
  <si>
    <t xml:space="preserve">     آخرین      پیش بینی </t>
  </si>
  <si>
    <t xml:space="preserve"> راه اندازی خط تولید تصفیه شکر خام  واستحصال شکراز چغندر قند تولید پائیزه ازاردیبهشت ماه واستحصال شکر از چغندر قند تولید بهاره وتصفیه شکر خام از مهرماه سال 93</t>
  </si>
  <si>
    <t xml:space="preserve">  در راستای بند 6 ماده 7 دستورالعمل اجرایی افشای اطلاعات شرکت های ثبت شده نزد سازمان بورس و اوراق بهادار، اطلاعات       مالی آتی پیوست در تاریخ   92/10/26 به تایید هیئت مدیره شرکت رسیده است.</t>
  </si>
  <si>
    <t xml:space="preserve">سال منتهي به 1393/12/29  </t>
  </si>
  <si>
    <t xml:space="preserve">   به پیوست اطلاعات مالی آتی شرکت قند اصفهان(سهامی عام) مربوط به سال مالی منتهی به تاریخ 29 اسفند 1393           شامل اجزای زیر ارائه می‌شود:</t>
  </si>
</sst>
</file>

<file path=xl/styles.xml><?xml version="1.0" encoding="utf-8"?>
<styleSheet xmlns="http://schemas.openxmlformats.org/spreadsheetml/2006/main">
  <numFmts count="6">
    <numFmt numFmtId="164" formatCode="_-* #,##0_-;_-* #,##0\-;_-* &quot;-&quot;_-;_-@_-"/>
    <numFmt numFmtId="165" formatCode="_-* #,##0.00_-;_-* #,##0.00\-;_-* &quot;-&quot;??_-;_-@_-"/>
    <numFmt numFmtId="166" formatCode="#,##0;[Red]\(#,##0\);\-"/>
    <numFmt numFmtId="167" formatCode="_-* #,##0_-;_-* #,##0\-;_-* &quot;-&quot;??_-;_-@_-"/>
    <numFmt numFmtId="168" formatCode="#,##0.000;[Red]#,##0.000"/>
    <numFmt numFmtId="170" formatCode="#,##0.0;[Red]#,##0.0"/>
  </numFmts>
  <fonts count="60">
    <font>
      <sz val="10"/>
      <name val="Arial"/>
      <charset val="178"/>
    </font>
    <font>
      <sz val="10"/>
      <name val="Compset"/>
      <charset val="178"/>
    </font>
    <font>
      <sz val="10"/>
      <name val="Arial"/>
      <family val="2"/>
      <charset val="178"/>
    </font>
    <font>
      <sz val="10"/>
      <name val="Arial"/>
      <family val="2"/>
    </font>
    <font>
      <sz val="10"/>
      <name val="B Mitra"/>
      <charset val="178"/>
    </font>
    <font>
      <b/>
      <sz val="10"/>
      <name val="B Mitra"/>
      <charset val="178"/>
    </font>
    <font>
      <b/>
      <sz val="12"/>
      <name val="B Mitra"/>
      <charset val="178"/>
    </font>
    <font>
      <b/>
      <sz val="14"/>
      <name val="B Mitra"/>
      <charset val="178"/>
    </font>
    <font>
      <b/>
      <u/>
      <sz val="12"/>
      <name val="B Mitra"/>
      <charset val="178"/>
    </font>
    <font>
      <sz val="5"/>
      <name val="B Mitra"/>
      <charset val="178"/>
    </font>
    <font>
      <sz val="7"/>
      <name val="B Mitra"/>
      <charset val="178"/>
    </font>
    <font>
      <sz val="8"/>
      <name val="B Mitra"/>
      <charset val="178"/>
    </font>
    <font>
      <sz val="14"/>
      <name val="B Mitra"/>
      <charset val="178"/>
    </font>
    <font>
      <u/>
      <sz val="12"/>
      <name val="B Mitra"/>
      <charset val="178"/>
    </font>
    <font>
      <sz val="12"/>
      <name val="B Mitra"/>
      <charset val="178"/>
    </font>
    <font>
      <b/>
      <sz val="12"/>
      <name val="B Lotus"/>
      <charset val="178"/>
    </font>
    <font>
      <b/>
      <sz val="11"/>
      <name val="B Mitra"/>
      <charset val="178"/>
    </font>
    <font>
      <sz val="14"/>
      <name val="Arial"/>
      <family val="2"/>
    </font>
    <font>
      <sz val="10"/>
      <name val="Wingdings 2"/>
      <family val="1"/>
      <charset val="2"/>
    </font>
    <font>
      <b/>
      <sz val="16"/>
      <name val="B Mitra"/>
      <charset val="178"/>
    </font>
    <font>
      <sz val="16"/>
      <name val="B Mitra"/>
      <charset val="178"/>
    </font>
    <font>
      <sz val="16"/>
      <name val="Arial"/>
      <family val="2"/>
    </font>
    <font>
      <b/>
      <sz val="14"/>
      <color rgb="FF0070C0"/>
      <name val="B Mitra"/>
      <charset val="178"/>
    </font>
    <font>
      <sz val="12"/>
      <color theme="0" tint="-0.249977111117893"/>
      <name val="B Mitra"/>
      <charset val="178"/>
    </font>
    <font>
      <b/>
      <u/>
      <sz val="14"/>
      <color rgb="FF0070C0"/>
      <name val="B Titr"/>
      <charset val="178"/>
    </font>
    <font>
      <b/>
      <sz val="14"/>
      <color rgb="FF0070C0"/>
      <name val="B Titr"/>
      <charset val="178"/>
    </font>
    <font>
      <sz val="12"/>
      <color theme="1"/>
      <name val="B Mitra"/>
      <charset val="178"/>
    </font>
    <font>
      <sz val="14"/>
      <color theme="1"/>
      <name val="B Mitra"/>
      <charset val="178"/>
    </font>
    <font>
      <sz val="10"/>
      <color theme="0"/>
      <name val="B Mitra"/>
      <charset val="178"/>
    </font>
    <font>
      <b/>
      <sz val="10"/>
      <color theme="0"/>
      <name val="B Mitra"/>
      <charset val="178"/>
    </font>
    <font>
      <sz val="18"/>
      <name val="B Mitra"/>
      <charset val="178"/>
    </font>
    <font>
      <sz val="16"/>
      <color theme="0" tint="-0.249977111117893"/>
      <name val="B Mitra"/>
      <charset val="178"/>
    </font>
    <font>
      <b/>
      <sz val="16"/>
      <name val="B Lotus"/>
      <charset val="178"/>
    </font>
    <font>
      <b/>
      <sz val="18"/>
      <name val="B Mitra"/>
      <charset val="178"/>
    </font>
    <font>
      <sz val="14"/>
      <color rgb="FF404040"/>
      <name val="B Mitra"/>
      <charset val="178"/>
    </font>
    <font>
      <sz val="13"/>
      <name val="B Mitra"/>
      <charset val="178"/>
    </font>
    <font>
      <b/>
      <i/>
      <sz val="11"/>
      <name val="B Mitra"/>
      <charset val="178"/>
    </font>
    <font>
      <sz val="11"/>
      <color theme="1"/>
      <name val="B Mitra"/>
      <charset val="178"/>
    </font>
    <font>
      <sz val="11"/>
      <name val="B Mitra"/>
      <charset val="178"/>
    </font>
    <font>
      <sz val="11"/>
      <name val="Arial"/>
      <family val="2"/>
    </font>
    <font>
      <sz val="16"/>
      <color rgb="FFFF0000"/>
      <name val="B Mitra"/>
      <charset val="178"/>
    </font>
    <font>
      <b/>
      <i/>
      <sz val="10"/>
      <name val="B Mitra"/>
      <charset val="178"/>
    </font>
    <font>
      <sz val="14"/>
      <color rgb="FF404040"/>
      <name val="Cambria"/>
      <family val="1"/>
    </font>
    <font>
      <sz val="14"/>
      <name val="Calibri"/>
      <family val="2"/>
    </font>
    <font>
      <sz val="10"/>
      <name val="Arial"/>
      <charset val="178"/>
    </font>
    <font>
      <sz val="15"/>
      <name val="B Mitra"/>
      <charset val="178"/>
    </font>
    <font>
      <b/>
      <sz val="12"/>
      <color theme="0" tint="-0.249977111117893"/>
      <name val="B Mitra"/>
      <charset val="178"/>
    </font>
    <font>
      <b/>
      <sz val="16"/>
      <color theme="0" tint="-0.249977111117893"/>
      <name val="B Mitra"/>
      <charset val="178"/>
    </font>
    <font>
      <sz val="14"/>
      <color rgb="FF404040"/>
      <name val="B Nazanin"/>
      <charset val="178"/>
    </font>
    <font>
      <sz val="14"/>
      <name val="B Nazanin"/>
      <charset val="178"/>
    </font>
    <font>
      <b/>
      <sz val="11"/>
      <color theme="0"/>
      <name val="B Mitra"/>
      <charset val="178"/>
    </font>
    <font>
      <b/>
      <sz val="11"/>
      <color theme="1"/>
      <name val="B Mitra"/>
      <charset val="178"/>
    </font>
    <font>
      <b/>
      <sz val="12"/>
      <color theme="1"/>
      <name val="B Mitra"/>
      <charset val="178"/>
    </font>
    <font>
      <b/>
      <sz val="12"/>
      <name val="Arial"/>
      <family val="2"/>
      <charset val="178"/>
    </font>
    <font>
      <b/>
      <u/>
      <sz val="12"/>
      <color rgb="FF0070C0"/>
      <name val="B Titr"/>
      <charset val="178"/>
    </font>
    <font>
      <b/>
      <sz val="12"/>
      <name val="Compset"/>
      <charset val="178"/>
    </font>
    <font>
      <b/>
      <u/>
      <sz val="12"/>
      <color theme="1"/>
      <name val="B Titr"/>
      <charset val="178"/>
    </font>
    <font>
      <u/>
      <sz val="12"/>
      <color theme="1"/>
      <name val="B Mitra"/>
      <charset val="178"/>
    </font>
    <font>
      <b/>
      <u/>
      <sz val="16"/>
      <color rgb="FF0070C0"/>
      <name val="B Titr"/>
      <charset val="178"/>
    </font>
    <font>
      <b/>
      <sz val="14"/>
      <name val="Calibri"/>
      <family val="2"/>
    </font>
  </fonts>
  <fills count="7">
    <fill>
      <patternFill patternType="none"/>
    </fill>
    <fill>
      <patternFill patternType="gray125"/>
    </fill>
    <fill>
      <patternFill patternType="lightUp"/>
    </fill>
    <fill>
      <patternFill patternType="solid">
        <fgColor rgb="FFBFBFB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5" fontId="44" fillId="0" borderId="0" applyFont="0" applyFill="0" applyBorder="0" applyAlignment="0" applyProtection="0"/>
  </cellStyleXfs>
  <cellXfs count="563">
    <xf numFmtId="0" fontId="0" fillId="0" borderId="0" xfId="0"/>
    <xf numFmtId="0" fontId="7" fillId="0" borderId="0" xfId="0" applyFont="1" applyAlignment="1">
      <alignment horizontal="center"/>
    </xf>
    <xf numFmtId="166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66" fontId="8" fillId="0" borderId="0" xfId="0" applyNumberFormat="1" applyFont="1" applyFill="1" applyAlignment="1">
      <alignment horizontal="center" vertical="center"/>
    </xf>
    <xf numFmtId="166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13" fillId="0" borderId="0" xfId="0" applyNumberFormat="1" applyFont="1" applyFill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Alignment="1">
      <alignment horizontal="center"/>
    </xf>
    <xf numFmtId="166" fontId="7" fillId="0" borderId="0" xfId="0" applyNumberFormat="1" applyFont="1" applyFill="1" applyAlignment="1">
      <alignment horizontal="center" readingOrder="2"/>
    </xf>
    <xf numFmtId="166" fontId="12" fillId="0" borderId="0" xfId="0" applyNumberFormat="1" applyFont="1" applyFill="1" applyAlignment="1">
      <alignment horizontal="center" readingOrder="2"/>
    </xf>
    <xf numFmtId="166" fontId="5" fillId="0" borderId="0" xfId="0" applyNumberFormat="1" applyFont="1" applyFill="1" applyAlignment="1">
      <alignment horizontal="right" readingOrder="2"/>
    </xf>
    <xf numFmtId="166" fontId="7" fillId="0" borderId="0" xfId="0" applyNumberFormat="1" applyFont="1" applyFill="1" applyAlignment="1">
      <alignment horizontal="right" readingOrder="2"/>
    </xf>
    <xf numFmtId="0" fontId="7" fillId="0" borderId="0" xfId="0" applyFont="1" applyAlignment="1">
      <alignment horizontal="right"/>
    </xf>
    <xf numFmtId="166" fontId="12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166" fontId="11" fillId="0" borderId="0" xfId="0" applyNumberFormat="1" applyFont="1" applyFill="1" applyAlignment="1">
      <alignment horizontal="center" vertical="center" readingOrder="2"/>
    </xf>
    <xf numFmtId="166" fontId="4" fillId="0" borderId="0" xfId="0" applyNumberFormat="1" applyFont="1" applyFill="1" applyAlignment="1">
      <alignment horizontal="center" readingOrder="2"/>
    </xf>
    <xf numFmtId="166" fontId="4" fillId="0" borderId="0" xfId="0" applyNumberFormat="1" applyFont="1" applyFill="1" applyAlignment="1">
      <alignment horizontal="right" wrapText="1" readingOrder="2"/>
    </xf>
    <xf numFmtId="166" fontId="2" fillId="0" borderId="0" xfId="0" applyNumberFormat="1" applyFont="1" applyFill="1" applyAlignment="1">
      <alignment horizontal="center" vertical="center" readingOrder="2"/>
    </xf>
    <xf numFmtId="0" fontId="1" fillId="0" borderId="0" xfId="0" applyFont="1" applyAlignment="1">
      <alignment horizontal="center" vertical="center" readingOrder="2"/>
    </xf>
    <xf numFmtId="0" fontId="0" fillId="0" borderId="0" xfId="0" applyAlignment="1">
      <alignment wrapText="1"/>
    </xf>
    <xf numFmtId="0" fontId="15" fillId="0" borderId="0" xfId="1" applyFont="1" applyFill="1" applyAlignment="1">
      <alignment vertical="center" readingOrder="2"/>
    </xf>
    <xf numFmtId="0" fontId="15" fillId="0" borderId="0" xfId="1" applyFont="1" applyFill="1" applyAlignment="1">
      <alignment horizontal="center" vertical="center" readingOrder="2"/>
    </xf>
    <xf numFmtId="0" fontId="15" fillId="0" borderId="0" xfId="1" applyFont="1" applyFill="1" applyAlignment="1">
      <alignment horizontal="right" vertical="center" readingOrder="2"/>
    </xf>
    <xf numFmtId="0" fontId="15" fillId="0" borderId="0" xfId="1" applyFont="1" applyFill="1" applyBorder="1" applyAlignment="1">
      <alignment horizontal="right" vertical="center" readingOrder="2"/>
    </xf>
    <xf numFmtId="166" fontId="5" fillId="0" borderId="0" xfId="1" applyNumberFormat="1" applyFont="1" applyFill="1" applyAlignment="1">
      <alignment horizontal="center" vertical="center" readingOrder="2"/>
    </xf>
    <xf numFmtId="166" fontId="5" fillId="0" borderId="0" xfId="1" applyNumberFormat="1" applyFont="1" applyFill="1" applyAlignment="1">
      <alignment horizontal="center" vertical="center"/>
    </xf>
    <xf numFmtId="166" fontId="4" fillId="0" borderId="0" xfId="1" applyNumberFormat="1" applyFont="1" applyFill="1" applyAlignment="1">
      <alignment horizontal="center" vertical="center"/>
    </xf>
    <xf numFmtId="166" fontId="4" fillId="0" borderId="0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 readingOrder="2"/>
    </xf>
    <xf numFmtId="0" fontId="14" fillId="0" borderId="0" xfId="0" applyFont="1" applyAlignment="1">
      <alignment horizontal="center" vertical="top" wrapText="1" readingOrder="2"/>
    </xf>
    <xf numFmtId="0" fontId="22" fillId="0" borderId="0" xfId="1" applyFont="1" applyFill="1" applyAlignment="1">
      <alignment horizontal="right" vertical="center" readingOrder="2"/>
    </xf>
    <xf numFmtId="0" fontId="7" fillId="0" borderId="0" xfId="1" applyFont="1" applyFill="1" applyBorder="1" applyAlignment="1">
      <alignment horizontal="right" vertical="center" readingOrder="2"/>
    </xf>
    <xf numFmtId="0" fontId="12" fillId="0" borderId="0" xfId="1" applyFont="1" applyFill="1" applyBorder="1" applyAlignment="1">
      <alignment horizontal="right" vertical="center" readingOrder="2"/>
    </xf>
    <xf numFmtId="0" fontId="7" fillId="0" borderId="0" xfId="1" applyFont="1" applyFill="1" applyAlignment="1">
      <alignment vertical="center" readingOrder="2"/>
    </xf>
    <xf numFmtId="0" fontId="6" fillId="0" borderId="0" xfId="1" applyFont="1" applyFill="1" applyAlignment="1">
      <alignment vertical="center" readingOrder="2"/>
    </xf>
    <xf numFmtId="0" fontId="12" fillId="0" borderId="0" xfId="1" applyFont="1" applyFill="1" applyAlignment="1">
      <alignment vertical="center" readingOrder="2"/>
    </xf>
    <xf numFmtId="0" fontId="23" fillId="0" borderId="0" xfId="1" applyFont="1" applyFill="1" applyAlignment="1">
      <alignment vertical="center" readingOrder="2"/>
    </xf>
    <xf numFmtId="0" fontId="12" fillId="0" borderId="0" xfId="1" applyFont="1" applyFill="1" applyBorder="1" applyAlignment="1">
      <alignment horizontal="center" vertical="center" readingOrder="2"/>
    </xf>
    <xf numFmtId="0" fontId="14" fillId="0" borderId="0" xfId="0" applyFont="1"/>
    <xf numFmtId="0" fontId="24" fillId="0" borderId="0" xfId="1" applyFont="1" applyFill="1" applyAlignment="1">
      <alignment vertical="center" readingOrder="2"/>
    </xf>
    <xf numFmtId="0" fontId="5" fillId="0" borderId="0" xfId="1" applyFont="1" applyAlignment="1">
      <alignment horizontal="center" vertical="center"/>
    </xf>
    <xf numFmtId="0" fontId="4" fillId="0" borderId="0" xfId="1" applyFont="1" applyFill="1" applyAlignment="1">
      <alignment horizontal="right" vertical="center"/>
    </xf>
    <xf numFmtId="0" fontId="4" fillId="0" borderId="0" xfId="1" applyFont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 readingOrder="2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66" fontId="12" fillId="0" borderId="0" xfId="0" applyNumberFormat="1" applyFont="1" applyFill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18" fillId="0" borderId="0" xfId="0" applyFont="1"/>
    <xf numFmtId="0" fontId="12" fillId="0" borderId="0" xfId="0" applyFont="1" applyFill="1" applyBorder="1" applyAlignment="1">
      <alignment horizontal="center" vertical="center"/>
    </xf>
    <xf numFmtId="0" fontId="25" fillId="0" borderId="0" xfId="1" applyFont="1" applyFill="1" applyAlignment="1">
      <alignment vertical="center" readingOrder="2"/>
    </xf>
    <xf numFmtId="0" fontId="12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6" fillId="0" borderId="5" xfId="1" applyFont="1" applyFill="1" applyBorder="1" applyAlignment="1">
      <alignment horizontal="center" vertical="center" readingOrder="2"/>
    </xf>
    <xf numFmtId="0" fontId="26" fillId="0" borderId="0" xfId="1" applyFont="1" applyFill="1" applyBorder="1" applyAlignment="1">
      <alignment horizontal="center" vertical="center" readingOrder="2"/>
    </xf>
    <xf numFmtId="166" fontId="12" fillId="0" borderId="0" xfId="0" applyNumberFormat="1" applyFont="1" applyFill="1" applyBorder="1" applyAlignment="1">
      <alignment horizontal="center" vertical="center" readingOrder="2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166" fontId="12" fillId="0" borderId="0" xfId="0" applyNumberFormat="1" applyFont="1" applyFill="1" applyBorder="1" applyAlignment="1">
      <alignment vertical="center" readingOrder="2"/>
    </xf>
    <xf numFmtId="0" fontId="12" fillId="0" borderId="0" xfId="0" applyFont="1" applyFill="1" applyBorder="1" applyAlignment="1">
      <alignment horizontal="right" vertical="center"/>
    </xf>
    <xf numFmtId="166" fontId="12" fillId="0" borderId="0" xfId="0" applyNumberFormat="1" applyFont="1" applyFill="1" applyBorder="1" applyAlignment="1">
      <alignment horizontal="right" vertical="center" readingOrder="2"/>
    </xf>
    <xf numFmtId="166" fontId="12" fillId="0" borderId="5" xfId="0" applyNumberFormat="1" applyFont="1" applyFill="1" applyBorder="1" applyAlignment="1">
      <alignment horizontal="center" vertical="center" readingOrder="2"/>
    </xf>
    <xf numFmtId="166" fontId="12" fillId="0" borderId="6" xfId="0" applyNumberFormat="1" applyFont="1" applyFill="1" applyBorder="1" applyAlignment="1">
      <alignment horizontal="center" vertical="center" readingOrder="2"/>
    </xf>
    <xf numFmtId="166" fontId="12" fillId="0" borderId="3" xfId="0" applyNumberFormat="1" applyFont="1" applyFill="1" applyBorder="1" applyAlignment="1">
      <alignment horizontal="center" vertical="center" readingOrder="2"/>
    </xf>
    <xf numFmtId="166" fontId="5" fillId="0" borderId="0" xfId="0" applyNumberFormat="1" applyFont="1" applyFill="1" applyBorder="1" applyAlignment="1">
      <alignment horizontal="center" readingOrder="2"/>
    </xf>
    <xf numFmtId="166" fontId="7" fillId="0" borderId="0" xfId="0" applyNumberFormat="1" applyFont="1" applyFill="1" applyBorder="1" applyAlignment="1">
      <alignment horizontal="center" readingOrder="2"/>
    </xf>
    <xf numFmtId="0" fontId="7" fillId="0" borderId="0" xfId="0" applyFont="1" applyBorder="1" applyAlignment="1">
      <alignment horizontal="center"/>
    </xf>
    <xf numFmtId="49" fontId="6" fillId="0" borderId="0" xfId="1" applyNumberFormat="1" applyFont="1" applyFill="1" applyBorder="1" applyAlignment="1">
      <alignment horizontal="right" vertical="center" readingOrder="2"/>
    </xf>
    <xf numFmtId="0" fontId="12" fillId="0" borderId="0" xfId="0" applyFont="1" applyBorder="1"/>
    <xf numFmtId="0" fontId="19" fillId="0" borderId="0" xfId="1" applyFont="1" applyFill="1" applyBorder="1" applyAlignment="1">
      <alignment horizontal="right" vertical="center" readingOrder="2"/>
    </xf>
    <xf numFmtId="0" fontId="20" fillId="0" borderId="0" xfId="1" applyFont="1" applyFill="1" applyBorder="1" applyAlignment="1">
      <alignment horizontal="right" vertical="center" readingOrder="2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center"/>
    </xf>
    <xf numFmtId="0" fontId="20" fillId="0" borderId="0" xfId="0" applyFont="1"/>
    <xf numFmtId="0" fontId="20" fillId="0" borderId="0" xfId="0" applyFont="1" applyAlignment="1">
      <alignment wrapText="1"/>
    </xf>
    <xf numFmtId="0" fontId="5" fillId="0" borderId="0" xfId="1" applyFont="1" applyFill="1" applyAlignment="1">
      <alignment horizontal="center" vertical="center"/>
    </xf>
    <xf numFmtId="0" fontId="14" fillId="0" borderId="0" xfId="1" applyFont="1" applyFill="1" applyBorder="1" applyAlignment="1">
      <alignment horizontal="center" vertical="center" textRotation="90" wrapText="1"/>
    </xf>
    <xf numFmtId="0" fontId="12" fillId="0" borderId="0" xfId="1" applyFont="1" applyFill="1" applyBorder="1" applyAlignment="1">
      <alignment horizontal="center" vertical="center" wrapText="1"/>
    </xf>
    <xf numFmtId="166" fontId="14" fillId="0" borderId="0" xfId="1" applyNumberFormat="1" applyFont="1" applyFill="1" applyBorder="1" applyAlignment="1">
      <alignment horizontal="center" vertical="center"/>
    </xf>
    <xf numFmtId="166" fontId="11" fillId="0" borderId="0" xfId="1" applyNumberFormat="1" applyFont="1" applyFill="1" applyBorder="1" applyAlignment="1" applyProtection="1">
      <alignment horizontal="right" vertical="center"/>
      <protection locked="0"/>
    </xf>
    <xf numFmtId="166" fontId="9" fillId="0" borderId="0" xfId="1" applyNumberFormat="1" applyFont="1" applyFill="1" applyBorder="1" applyAlignment="1">
      <alignment horizontal="right" vertical="center" wrapText="1" readingOrder="2"/>
    </xf>
    <xf numFmtId="166" fontId="14" fillId="0" borderId="0" xfId="1" applyNumberFormat="1" applyFont="1" applyFill="1" applyBorder="1" applyAlignment="1" applyProtection="1">
      <alignment horizontal="right" vertical="center"/>
      <protection locked="0"/>
    </xf>
    <xf numFmtId="166" fontId="11" fillId="0" borderId="0" xfId="1" applyNumberFormat="1" applyFont="1" applyFill="1" applyBorder="1" applyAlignment="1">
      <alignment horizontal="right" vertical="center"/>
    </xf>
    <xf numFmtId="166" fontId="14" fillId="0" borderId="0" xfId="1" applyNumberFormat="1" applyFont="1" applyFill="1" applyBorder="1" applyAlignment="1">
      <alignment horizontal="right" vertical="center"/>
    </xf>
    <xf numFmtId="166" fontId="10" fillId="0" borderId="0" xfId="1" applyNumberFormat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 wrapText="1"/>
    </xf>
    <xf numFmtId="166" fontId="12" fillId="0" borderId="7" xfId="0" applyNumberFormat="1" applyFont="1" applyFill="1" applyBorder="1" applyAlignment="1">
      <alignment horizontal="center" vertical="center" readingOrder="2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readingOrder="2"/>
    </xf>
    <xf numFmtId="0" fontId="4" fillId="0" borderId="0" xfId="0" applyFont="1" applyBorder="1" applyAlignment="1">
      <alignment horizontal="center" vertical="center"/>
    </xf>
    <xf numFmtId="166" fontId="28" fillId="0" borderId="0" xfId="0" applyNumberFormat="1" applyFont="1" applyFill="1" applyBorder="1" applyAlignment="1">
      <alignment horizontal="center" vertical="center" readingOrder="2"/>
    </xf>
    <xf numFmtId="166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readingOrder="2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readingOrder="2"/>
    </xf>
    <xf numFmtId="0" fontId="12" fillId="0" borderId="0" xfId="0" applyFont="1" applyFill="1" applyBorder="1" applyAlignment="1">
      <alignment horizontal="right" vertical="center" readingOrder="2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/>
    <xf numFmtId="0" fontId="12" fillId="0" borderId="0" xfId="0" applyFont="1" applyFill="1" applyBorder="1" applyAlignment="1">
      <alignment vertical="top" wrapText="1" readingOrder="2"/>
    </xf>
    <xf numFmtId="0" fontId="0" fillId="0" borderId="0" xfId="0" applyFill="1" applyBorder="1"/>
    <xf numFmtId="0" fontId="24" fillId="0" borderId="0" xfId="1" applyFont="1" applyFill="1" applyBorder="1" applyAlignment="1">
      <alignment vertical="center" readingOrder="2"/>
    </xf>
    <xf numFmtId="0" fontId="12" fillId="0" borderId="0" xfId="1" applyFont="1" applyFill="1" applyAlignment="1">
      <alignment horizontal="center" vertical="center" readingOrder="2"/>
    </xf>
    <xf numFmtId="0" fontId="7" fillId="0" borderId="0" xfId="1" applyFont="1" applyFill="1" applyAlignment="1">
      <alignment horizontal="center" vertical="center" readingOrder="2"/>
    </xf>
    <xf numFmtId="0" fontId="20" fillId="0" borderId="0" xfId="0" applyFont="1" applyAlignment="1">
      <alignment horizontal="center"/>
    </xf>
    <xf numFmtId="166" fontId="4" fillId="0" borderId="0" xfId="1" applyNumberFormat="1" applyFont="1" applyFill="1" applyBorder="1" applyAlignment="1">
      <alignment horizontal="center" vertical="center" wrapText="1" readingOrder="2"/>
    </xf>
    <xf numFmtId="0" fontId="14" fillId="0" borderId="0" xfId="0" applyFont="1" applyBorder="1" applyAlignment="1">
      <alignment horizontal="right" readingOrder="2"/>
    </xf>
    <xf numFmtId="166" fontId="7" fillId="0" borderId="0" xfId="1" applyNumberFormat="1" applyFont="1" applyFill="1" applyAlignment="1">
      <alignment horizontal="right" vertical="center" readingOrder="2"/>
    </xf>
    <xf numFmtId="0" fontId="4" fillId="0" borderId="0" xfId="0" applyFont="1"/>
    <xf numFmtId="0" fontId="4" fillId="0" borderId="0" xfId="0" applyFont="1" applyAlignment="1">
      <alignment horizontal="center"/>
    </xf>
    <xf numFmtId="0" fontId="12" fillId="0" borderId="0" xfId="0" applyFont="1"/>
    <xf numFmtId="0" fontId="24" fillId="0" borderId="0" xfId="1" applyFont="1" applyFill="1" applyAlignment="1">
      <alignment horizontal="center" vertical="center" readingOrder="2"/>
    </xf>
    <xf numFmtId="0" fontId="7" fillId="0" borderId="0" xfId="0" applyFont="1" applyAlignment="1">
      <alignment horizontal="right" wrapText="1"/>
    </xf>
    <xf numFmtId="0" fontId="24" fillId="0" borderId="0" xfId="1" applyFont="1" applyFill="1" applyAlignment="1">
      <alignment horizontal="center" vertical="center" readingOrder="2"/>
    </xf>
    <xf numFmtId="0" fontId="14" fillId="0" borderId="0" xfId="0" applyFont="1" applyAlignment="1">
      <alignment horizontal="center" vertical="center"/>
    </xf>
    <xf numFmtId="0" fontId="20" fillId="0" borderId="0" xfId="0" applyFont="1" applyAlignment="1"/>
    <xf numFmtId="0" fontId="20" fillId="0" borderId="0" xfId="0" applyFont="1" applyBorder="1" applyAlignment="1"/>
    <xf numFmtId="0" fontId="20" fillId="0" borderId="6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 readingOrder="2"/>
    </xf>
    <xf numFmtId="0" fontId="4" fillId="0" borderId="0" xfId="0" applyFont="1" applyFill="1"/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Border="1"/>
    <xf numFmtId="166" fontId="4" fillId="0" borderId="0" xfId="0" applyNumberFormat="1" applyFont="1" applyFill="1" applyBorder="1" applyAlignment="1">
      <alignment horizontal="right" vertical="center" readingOrder="2"/>
    </xf>
    <xf numFmtId="166" fontId="4" fillId="0" borderId="3" xfId="0" applyNumberFormat="1" applyFont="1" applyFill="1" applyBorder="1" applyAlignment="1">
      <alignment horizontal="center" vertical="center" readingOrder="2"/>
    </xf>
    <xf numFmtId="0" fontId="12" fillId="0" borderId="0" xfId="0" applyFont="1" applyFill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0" fillId="0" borderId="5" xfId="1" applyFont="1" applyFill="1" applyBorder="1" applyAlignment="1">
      <alignment horizontal="center" vertical="center" readingOrder="2"/>
    </xf>
    <xf numFmtId="0" fontId="20" fillId="0" borderId="0" xfId="1" applyFont="1" applyFill="1" applyBorder="1" applyAlignment="1">
      <alignment horizontal="center" vertical="center" readingOrder="2"/>
    </xf>
    <xf numFmtId="0" fontId="12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19" fillId="0" borderId="0" xfId="1" applyNumberFormat="1" applyFont="1" applyFill="1" applyBorder="1" applyAlignment="1">
      <alignment horizontal="right" vertical="center" readingOrder="2"/>
    </xf>
    <xf numFmtId="0" fontId="19" fillId="0" borderId="0" xfId="1" applyFont="1" applyFill="1" applyAlignment="1">
      <alignment vertical="center" readingOrder="2"/>
    </xf>
    <xf numFmtId="0" fontId="31" fillId="0" borderId="0" xfId="1" applyFont="1" applyFill="1" applyAlignment="1">
      <alignment vertical="center" readingOrder="2"/>
    </xf>
    <xf numFmtId="0" fontId="20" fillId="0" borderId="0" xfId="1" applyFont="1" applyFill="1" applyAlignment="1">
      <alignment horizontal="center" vertical="center" readingOrder="2"/>
    </xf>
    <xf numFmtId="0" fontId="32" fillId="0" borderId="0" xfId="1" applyFont="1" applyFill="1" applyAlignment="1">
      <alignment vertical="center" readingOrder="2"/>
    </xf>
    <xf numFmtId="0" fontId="30" fillId="0" borderId="0" xfId="0" applyFont="1" applyAlignment="1">
      <alignment wrapText="1"/>
    </xf>
    <xf numFmtId="0" fontId="30" fillId="0" borderId="0" xfId="0" applyFont="1" applyAlignment="1">
      <alignment vertical="center" wrapText="1"/>
    </xf>
    <xf numFmtId="0" fontId="20" fillId="0" borderId="0" xfId="0" applyFont="1" applyAlignment="1">
      <alignment horizontal="right" readingOrder="2"/>
    </xf>
    <xf numFmtId="0" fontId="21" fillId="0" borderId="0" xfId="0" applyFont="1"/>
    <xf numFmtId="0" fontId="20" fillId="0" borderId="0" xfId="0" applyFont="1" applyAlignment="1">
      <alignment readingOrder="2"/>
    </xf>
    <xf numFmtId="0" fontId="20" fillId="0" borderId="0" xfId="0" applyFont="1" applyBorder="1" applyAlignment="1">
      <alignment horizontal="right" vertical="center" textRotation="135" readingOrder="2"/>
    </xf>
    <xf numFmtId="0" fontId="20" fillId="0" borderId="0" xfId="0" applyFont="1" applyFill="1" applyBorder="1" applyAlignment="1">
      <alignment horizontal="center" vertical="center" wrapText="1" readingOrder="2"/>
    </xf>
    <xf numFmtId="0" fontId="20" fillId="0" borderId="0" xfId="0" applyFont="1" applyFill="1" applyBorder="1" applyAlignment="1">
      <alignment horizontal="right" vertical="center" readingOrder="2"/>
    </xf>
    <xf numFmtId="0" fontId="12" fillId="0" borderId="0" xfId="0" applyFont="1" applyBorder="1" applyAlignment="1">
      <alignment horizontal="justify" vertical="top" wrapText="1" readingOrder="2"/>
    </xf>
    <xf numFmtId="0" fontId="12" fillId="0" borderId="0" xfId="0" applyFont="1" applyBorder="1" applyAlignment="1">
      <alignment horizontal="center" vertical="top" wrapText="1" readingOrder="2"/>
    </xf>
    <xf numFmtId="0" fontId="34" fillId="0" borderId="0" xfId="0" applyFont="1" applyBorder="1" applyAlignment="1">
      <alignment horizontal="center" vertical="top" wrapText="1" readingOrder="2"/>
    </xf>
    <xf numFmtId="0" fontId="34" fillId="4" borderId="0" xfId="0" applyFont="1" applyFill="1" applyBorder="1" applyAlignment="1">
      <alignment horizontal="center" vertical="top" wrapText="1" readingOrder="2"/>
    </xf>
    <xf numFmtId="0" fontId="34" fillId="4" borderId="5" xfId="0" applyFont="1" applyFill="1" applyBorder="1" applyAlignment="1">
      <alignment horizontal="center" vertical="top" wrapText="1" readingOrder="2"/>
    </xf>
    <xf numFmtId="0" fontId="34" fillId="0" borderId="0" xfId="0" applyFont="1" applyBorder="1" applyAlignment="1">
      <alignment horizontal="justify" vertical="top" wrapText="1" readingOrder="2"/>
    </xf>
    <xf numFmtId="166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166" fontId="5" fillId="0" borderId="0" xfId="0" applyNumberFormat="1" applyFont="1" applyFill="1" applyAlignment="1">
      <alignment horizontal="center" readingOrder="2"/>
    </xf>
    <xf numFmtId="166" fontId="7" fillId="0" borderId="0" xfId="0" applyNumberFormat="1" applyFont="1" applyFill="1" applyBorder="1" applyAlignment="1">
      <alignment horizontal="right" readingOrder="2"/>
    </xf>
    <xf numFmtId="0" fontId="5" fillId="0" borderId="0" xfId="0" applyFont="1" applyAlignment="1">
      <alignment horizontal="center" readingOrder="2"/>
    </xf>
    <xf numFmtId="166" fontId="2" fillId="0" borderId="0" xfId="0" applyNumberFormat="1" applyFont="1" applyFill="1" applyAlignment="1">
      <alignment horizontal="center" readingOrder="2"/>
    </xf>
    <xf numFmtId="0" fontId="1" fillId="0" borderId="0" xfId="0" applyFont="1" applyAlignment="1">
      <alignment horizontal="center" readingOrder="2"/>
    </xf>
    <xf numFmtId="166" fontId="4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 vertical="center" readingOrder="2"/>
    </xf>
    <xf numFmtId="0" fontId="20" fillId="0" borderId="0" xfId="1" applyFont="1" applyFill="1" applyBorder="1" applyAlignment="1">
      <alignment horizontal="right" readingOrder="2"/>
    </xf>
    <xf numFmtId="0" fontId="14" fillId="0" borderId="0" xfId="0" applyFont="1" applyAlignment="1"/>
    <xf numFmtId="0" fontId="12" fillId="0" borderId="5" xfId="1" applyFont="1" applyFill="1" applyBorder="1" applyAlignment="1">
      <alignment horizontal="center" vertical="center" readingOrder="2"/>
    </xf>
    <xf numFmtId="0" fontId="20" fillId="0" borderId="5" xfId="1" applyFont="1" applyFill="1" applyBorder="1" applyAlignment="1">
      <alignment horizontal="center" vertical="center" readingOrder="2"/>
    </xf>
    <xf numFmtId="0" fontId="12" fillId="0" borderId="0" xfId="0" applyFont="1" applyFill="1" applyBorder="1" applyAlignment="1">
      <alignment horizontal="center" vertical="center"/>
    </xf>
    <xf numFmtId="49" fontId="6" fillId="0" borderId="0" xfId="1" applyNumberFormat="1" applyFont="1" applyFill="1" applyAlignment="1">
      <alignment horizontal="right" vertical="center" readingOrder="2"/>
    </xf>
    <xf numFmtId="0" fontId="24" fillId="0" borderId="0" xfId="1" applyFont="1" applyFill="1" applyAlignment="1">
      <alignment horizontal="right" vertical="center" readingOrder="2"/>
    </xf>
    <xf numFmtId="49" fontId="7" fillId="0" borderId="0" xfId="1" applyNumberFormat="1" applyFont="1" applyFill="1" applyAlignment="1">
      <alignment horizontal="right" vertical="center" readingOrder="2"/>
    </xf>
    <xf numFmtId="0" fontId="12" fillId="0" borderId="5" xfId="1" applyFont="1" applyFill="1" applyBorder="1" applyAlignment="1">
      <alignment horizontal="center" vertical="center" wrapText="1" readingOrder="2"/>
    </xf>
    <xf numFmtId="0" fontId="20" fillId="0" borderId="0" xfId="1" applyFont="1" applyFill="1" applyBorder="1" applyAlignment="1">
      <alignment vertical="center" readingOrder="2"/>
    </xf>
    <xf numFmtId="0" fontId="12" fillId="0" borderId="0" xfId="1" applyFont="1" applyFill="1" applyBorder="1" applyAlignment="1">
      <alignment vertical="center" readingOrder="2"/>
    </xf>
    <xf numFmtId="0" fontId="3" fillId="0" borderId="0" xfId="0" applyFont="1"/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2" fillId="0" borderId="5" xfId="0" applyFont="1" applyFill="1" applyBorder="1" applyAlignment="1">
      <alignment horizontal="center" readingOrder="2"/>
    </xf>
    <xf numFmtId="166" fontId="7" fillId="0" borderId="0" xfId="0" applyNumberFormat="1" applyFont="1" applyFill="1" applyBorder="1" applyAlignment="1">
      <alignment horizontal="right" readingOrder="2"/>
    </xf>
    <xf numFmtId="166" fontId="12" fillId="0" borderId="0" xfId="0" applyNumberFormat="1" applyFont="1" applyFill="1" applyBorder="1" applyAlignment="1">
      <alignment horizontal="center" vertical="center" readingOrder="2"/>
    </xf>
    <xf numFmtId="0" fontId="36" fillId="0" borderId="0" xfId="0" applyFont="1" applyAlignment="1">
      <alignment horizontal="right" vertical="justify" wrapText="1"/>
    </xf>
    <xf numFmtId="0" fontId="12" fillId="0" borderId="0" xfId="1" applyFont="1" applyFill="1" applyBorder="1" applyAlignment="1">
      <alignment horizontal="center" vertical="center" readingOrder="2"/>
    </xf>
    <xf numFmtId="0" fontId="20" fillId="0" borderId="0" xfId="1" applyFont="1" applyFill="1" applyBorder="1" applyAlignment="1">
      <alignment horizontal="center" vertical="center" readingOrder="2"/>
    </xf>
    <xf numFmtId="0" fontId="12" fillId="0" borderId="5" xfId="0" applyFont="1" applyFill="1" applyBorder="1" applyAlignment="1">
      <alignment horizontal="center" readingOrder="2"/>
    </xf>
    <xf numFmtId="0" fontId="17" fillId="0" borderId="0" xfId="0" applyFont="1"/>
    <xf numFmtId="0" fontId="12" fillId="0" borderId="5" xfId="0" applyFont="1" applyFill="1" applyBorder="1" applyAlignment="1">
      <alignment horizontal="center" vertical="center" readingOrder="2"/>
    </xf>
    <xf numFmtId="0" fontId="12" fillId="0" borderId="5" xfId="0" applyFont="1" applyFill="1" applyBorder="1" applyAlignment="1">
      <alignment horizontal="center" vertical="center" wrapText="1" readingOrder="2"/>
    </xf>
    <xf numFmtId="0" fontId="39" fillId="0" borderId="0" xfId="0" applyFont="1"/>
    <xf numFmtId="166" fontId="14" fillId="0" borderId="0" xfId="0" applyNumberFormat="1" applyFont="1" applyFill="1" applyBorder="1" applyAlignment="1">
      <alignment horizontal="center" vertical="center" wrapText="1"/>
    </xf>
    <xf numFmtId="166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readingOrder="2"/>
    </xf>
    <xf numFmtId="166" fontId="7" fillId="0" borderId="0" xfId="1" applyNumberFormat="1" applyFont="1" applyFill="1" applyAlignment="1">
      <alignment horizontal="center" vertical="center" readingOrder="2"/>
    </xf>
    <xf numFmtId="0" fontId="12" fillId="0" borderId="0" xfId="0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right" vertical="center" readingOrder="2"/>
    </xf>
    <xf numFmtId="166" fontId="12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 readingOrder="2"/>
    </xf>
    <xf numFmtId="166" fontId="8" fillId="0" borderId="0" xfId="0" applyNumberFormat="1" applyFont="1" applyFill="1" applyAlignment="1">
      <alignment horizontal="center" vertical="center"/>
    </xf>
    <xf numFmtId="0" fontId="12" fillId="0" borderId="5" xfId="0" applyFont="1" applyBorder="1" applyAlignment="1">
      <alignment horizontal="center" vertical="top" wrapText="1" readingOrder="2"/>
    </xf>
    <xf numFmtId="0" fontId="12" fillId="0" borderId="0" xfId="0" applyFont="1" applyFill="1" applyBorder="1" applyAlignment="1">
      <alignment horizontal="justify" vertical="top" wrapText="1" readingOrder="2"/>
    </xf>
    <xf numFmtId="166" fontId="12" fillId="0" borderId="0" xfId="0" applyNumberFormat="1" applyFont="1" applyFill="1" applyBorder="1" applyAlignment="1">
      <alignment horizontal="right" vertical="center" readingOrder="2"/>
    </xf>
    <xf numFmtId="166" fontId="12" fillId="0" borderId="0" xfId="0" applyNumberFormat="1" applyFont="1" applyFill="1" applyBorder="1" applyAlignment="1">
      <alignment horizontal="center" vertical="center" readingOrder="2"/>
    </xf>
    <xf numFmtId="0" fontId="14" fillId="0" borderId="0" xfId="0" applyFont="1" applyFill="1"/>
    <xf numFmtId="0" fontId="20" fillId="0" borderId="0" xfId="0" applyFont="1" applyFill="1" applyAlignment="1">
      <alignment horizontal="right" readingOrder="2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/>
    <xf numFmtId="0" fontId="12" fillId="0" borderId="0" xfId="0" applyFont="1" applyFill="1" applyAlignment="1">
      <alignment vertical="center"/>
    </xf>
    <xf numFmtId="0" fontId="20" fillId="0" borderId="0" xfId="0" applyFont="1" applyAlignment="1">
      <alignment vertical="center" readingOrder="2"/>
    </xf>
    <xf numFmtId="0" fontId="20" fillId="0" borderId="6" xfId="0" applyFont="1" applyBorder="1" applyAlignment="1">
      <alignment vertical="center" readingOrder="2"/>
    </xf>
    <xf numFmtId="0" fontId="20" fillId="0" borderId="0" xfId="0" applyFont="1" applyBorder="1" applyAlignment="1">
      <alignment vertical="center" readingOrder="2"/>
    </xf>
    <xf numFmtId="0" fontId="20" fillId="0" borderId="3" xfId="0" applyFont="1" applyBorder="1" applyAlignment="1">
      <alignment horizontal="center" vertical="center" wrapText="1" readingOrder="2"/>
    </xf>
    <xf numFmtId="0" fontId="20" fillId="0" borderId="6" xfId="0" applyFont="1" applyBorder="1" applyAlignment="1">
      <alignment horizontal="center" vertical="center" wrapText="1" readingOrder="2"/>
    </xf>
    <xf numFmtId="0" fontId="20" fillId="0" borderId="6" xfId="0" applyFont="1" applyBorder="1" applyAlignment="1">
      <alignment horizontal="center" vertical="center" readingOrder="2"/>
    </xf>
    <xf numFmtId="0" fontId="7" fillId="0" borderId="0" xfId="0" applyFont="1" applyFill="1" applyBorder="1" applyAlignment="1">
      <alignment horizontal="right" vertical="top" wrapText="1" readingOrder="2"/>
    </xf>
    <xf numFmtId="0" fontId="12" fillId="0" borderId="5" xfId="0" applyFont="1" applyFill="1" applyBorder="1" applyAlignment="1">
      <alignment horizontal="center" vertical="top" wrapText="1" readingOrder="2"/>
    </xf>
    <xf numFmtId="0" fontId="17" fillId="0" borderId="0" xfId="0" applyFont="1" applyFill="1" applyBorder="1"/>
    <xf numFmtId="0" fontId="0" fillId="0" borderId="0" xfId="0" applyFill="1"/>
    <xf numFmtId="0" fontId="42" fillId="0" borderId="0" xfId="0" applyFont="1" applyBorder="1" applyAlignment="1">
      <alignment horizontal="right" vertical="top" wrapText="1" readingOrder="2"/>
    </xf>
    <xf numFmtId="0" fontId="12" fillId="0" borderId="0" xfId="0" applyFont="1" applyFill="1" applyBorder="1" applyAlignment="1">
      <alignment horizontal="center" vertical="top" wrapText="1" readingOrder="2"/>
    </xf>
    <xf numFmtId="0" fontId="7" fillId="3" borderId="0" xfId="0" applyFont="1" applyFill="1" applyBorder="1" applyAlignment="1">
      <alignment horizontal="justify" vertical="top" wrapText="1" readingOrder="2"/>
    </xf>
    <xf numFmtId="0" fontId="42" fillId="5" borderId="0" xfId="0" applyFont="1" applyFill="1" applyBorder="1" applyAlignment="1">
      <alignment horizontal="right" vertical="top" wrapText="1" readingOrder="2"/>
    </xf>
    <xf numFmtId="0" fontId="34" fillId="5" borderId="0" xfId="0" applyFont="1" applyFill="1" applyBorder="1" applyAlignment="1">
      <alignment horizontal="justify" vertical="top" wrapText="1" readingOrder="2"/>
    </xf>
    <xf numFmtId="0" fontId="12" fillId="5" borderId="0" xfId="0" applyFont="1" applyFill="1" applyBorder="1" applyAlignment="1">
      <alignment horizontal="center" vertical="top" wrapText="1" readingOrder="2"/>
    </xf>
    <xf numFmtId="0" fontId="43" fillId="0" borderId="0" xfId="0" applyFont="1" applyBorder="1" applyAlignment="1">
      <alignment horizontal="center" vertical="top" wrapText="1" readingOrder="2"/>
    </xf>
    <xf numFmtId="0" fontId="12" fillId="0" borderId="0" xfId="0" applyFont="1" applyBorder="1" applyAlignment="1">
      <alignment vertical="top" wrapText="1" readingOrder="2"/>
    </xf>
    <xf numFmtId="0" fontId="17" fillId="0" borderId="0" xfId="0" applyFont="1" applyBorder="1"/>
    <xf numFmtId="0" fontId="17" fillId="0" borderId="0" xfId="0" applyFont="1" applyFill="1"/>
    <xf numFmtId="0" fontId="41" fillId="6" borderId="0" xfId="0" applyFont="1" applyFill="1" applyBorder="1" applyAlignment="1"/>
    <xf numFmtId="166" fontId="14" fillId="0" borderId="5" xfId="1" applyNumberFormat="1" applyFont="1" applyFill="1" applyBorder="1" applyAlignment="1">
      <alignment horizontal="center" vertical="center" readingOrder="2"/>
    </xf>
    <xf numFmtId="166" fontId="27" fillId="0" borderId="0" xfId="1" applyNumberFormat="1" applyFont="1" applyFill="1" applyAlignment="1">
      <alignment horizontal="center" vertical="center" readingOrder="2"/>
    </xf>
    <xf numFmtId="0" fontId="20" fillId="0" borderId="0" xfId="0" applyFont="1" applyBorder="1"/>
    <xf numFmtId="0" fontId="12" fillId="0" borderId="0" xfId="0" applyFont="1" applyAlignment="1">
      <alignment horizontal="center" vertical="top" wrapText="1" readingOrder="2"/>
    </xf>
    <xf numFmtId="0" fontId="7" fillId="0" borderId="2" xfId="0" applyFont="1" applyBorder="1" applyAlignment="1">
      <alignment horizontal="center" wrapText="1" readingOrder="2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justify" wrapText="1"/>
    </xf>
    <xf numFmtId="0" fontId="38" fillId="0" borderId="0" xfId="0" applyFont="1" applyAlignment="1">
      <alignment horizontal="center" vertical="top" wrapText="1" readingOrder="2"/>
    </xf>
    <xf numFmtId="0" fontId="12" fillId="0" borderId="0" xfId="0" applyFont="1" applyAlignment="1">
      <alignment horizontal="center" vertical="center" wrapText="1" readingOrder="2"/>
    </xf>
    <xf numFmtId="0" fontId="14" fillId="0" borderId="0" xfId="0" applyFont="1" applyAlignment="1">
      <alignment horizontal="center" vertical="center" wrapText="1" readingOrder="2"/>
    </xf>
    <xf numFmtId="0" fontId="12" fillId="0" borderId="0" xfId="0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 readingOrder="2"/>
    </xf>
    <xf numFmtId="0" fontId="12" fillId="0" borderId="0" xfId="1" applyFont="1" applyFill="1" applyBorder="1" applyAlignment="1">
      <alignment horizontal="center" vertical="center" readingOrder="2"/>
    </xf>
    <xf numFmtId="166" fontId="12" fillId="0" borderId="0" xfId="0" applyNumberFormat="1" applyFont="1" applyFill="1" applyBorder="1" applyAlignment="1">
      <alignment horizontal="center" vertical="center" readingOrder="2"/>
    </xf>
    <xf numFmtId="166" fontId="5" fillId="0" borderId="0" xfId="0" applyNumberFormat="1" applyFont="1" applyFill="1" applyBorder="1" applyAlignment="1">
      <alignment horizontal="center" vertical="center" readingOrder="2"/>
    </xf>
    <xf numFmtId="166" fontId="5" fillId="0" borderId="3" xfId="0" applyNumberFormat="1" applyFont="1" applyFill="1" applyBorder="1" applyAlignment="1">
      <alignment horizontal="center" vertical="center" readingOrder="2"/>
    </xf>
    <xf numFmtId="0" fontId="24" fillId="0" borderId="0" xfId="1" applyFont="1" applyFill="1" applyAlignment="1">
      <alignment horizontal="center" vertical="center" readingOrder="2"/>
    </xf>
    <xf numFmtId="0" fontId="12" fillId="0" borderId="0" xfId="1" applyFont="1" applyFill="1" applyBorder="1" applyAlignment="1">
      <alignment horizontal="center" vertical="center" readingOrder="2"/>
    </xf>
    <xf numFmtId="166" fontId="5" fillId="0" borderId="0" xfId="1" applyNumberFormat="1" applyFont="1" applyFill="1" applyAlignment="1">
      <alignment horizontal="right" vertical="center" readingOrder="2"/>
    </xf>
    <xf numFmtId="166" fontId="12" fillId="0" borderId="0" xfId="0" applyNumberFormat="1" applyFont="1" applyFill="1" applyBorder="1" applyAlignment="1">
      <alignment horizontal="center" vertical="center" readingOrder="2"/>
    </xf>
    <xf numFmtId="167" fontId="20" fillId="0" borderId="0" xfId="2" applyNumberFormat="1" applyFont="1" applyAlignment="1">
      <alignment horizontal="center" vertical="center"/>
    </xf>
    <xf numFmtId="0" fontId="12" fillId="0" borderId="0" xfId="0" applyFont="1" applyBorder="1" applyAlignment="1">
      <alignment horizontal="center" vertical="top" wrapText="1" readingOrder="2"/>
    </xf>
    <xf numFmtId="0" fontId="43" fillId="4" borderId="0" xfId="0" applyFont="1" applyFill="1" applyBorder="1" applyAlignment="1">
      <alignment horizontal="center" vertical="top" wrapText="1" readingOrder="2"/>
    </xf>
    <xf numFmtId="166" fontId="12" fillId="0" borderId="0" xfId="0" applyNumberFormat="1" applyFont="1" applyFill="1" applyBorder="1" applyAlignment="1">
      <alignment horizontal="center" vertical="center" readingOrder="2"/>
    </xf>
    <xf numFmtId="166" fontId="12" fillId="0" borderId="5" xfId="0" applyNumberFormat="1" applyFont="1" applyBorder="1" applyAlignment="1">
      <alignment horizontal="center" vertical="top" wrapText="1" readingOrder="2"/>
    </xf>
    <xf numFmtId="166" fontId="12" fillId="0" borderId="3" xfId="0" applyNumberFormat="1" applyFont="1" applyBorder="1" applyAlignment="1">
      <alignment horizontal="center" vertical="top" wrapText="1" readingOrder="2"/>
    </xf>
    <xf numFmtId="166" fontId="12" fillId="0" borderId="0" xfId="0" applyNumberFormat="1" applyFont="1" applyFill="1" applyBorder="1" applyAlignment="1">
      <alignment horizontal="center" readingOrder="2"/>
    </xf>
    <xf numFmtId="166" fontId="12" fillId="0" borderId="0" xfId="0" applyNumberFormat="1" applyFont="1" applyFill="1" applyBorder="1" applyAlignment="1">
      <alignment readingOrder="2"/>
    </xf>
    <xf numFmtId="166" fontId="12" fillId="0" borderId="0" xfId="1" applyNumberFormat="1" applyFont="1" applyFill="1" applyBorder="1" applyAlignment="1">
      <alignment horizontal="center" vertical="center" readingOrder="2"/>
    </xf>
    <xf numFmtId="166" fontId="12" fillId="0" borderId="5" xfId="1" applyNumberFormat="1" applyFont="1" applyFill="1" applyBorder="1" applyAlignment="1">
      <alignment horizontal="center" vertical="center" readingOrder="2"/>
    </xf>
    <xf numFmtId="0" fontId="33" fillId="0" borderId="0" xfId="1" applyFont="1" applyFill="1" applyBorder="1" applyAlignment="1">
      <alignment horizontal="right" vertical="center" readingOrder="2"/>
    </xf>
    <xf numFmtId="49" fontId="7" fillId="0" borderId="0" xfId="1" applyNumberFormat="1" applyFont="1" applyFill="1" applyAlignment="1">
      <alignment horizontal="left" vertical="center" readingOrder="2"/>
    </xf>
    <xf numFmtId="166" fontId="12" fillId="0" borderId="0" xfId="2" applyNumberFormat="1" applyFont="1" applyAlignment="1">
      <alignment horizontal="center" vertical="center"/>
    </xf>
    <xf numFmtId="166" fontId="17" fillId="0" borderId="0" xfId="0" applyNumberFormat="1" applyFont="1" applyAlignment="1">
      <alignment vertical="center"/>
    </xf>
    <xf numFmtId="166" fontId="17" fillId="0" borderId="0" xfId="0" applyNumberFormat="1" applyFont="1" applyBorder="1" applyAlignment="1">
      <alignment vertical="center"/>
    </xf>
    <xf numFmtId="167" fontId="35" fillId="0" borderId="0" xfId="2" applyNumberFormat="1" applyFont="1" applyAlignment="1">
      <alignment horizontal="center" vertical="center"/>
    </xf>
    <xf numFmtId="166" fontId="35" fillId="0" borderId="0" xfId="1" applyNumberFormat="1" applyFont="1" applyFill="1" applyBorder="1" applyAlignment="1">
      <alignment horizontal="right" vertical="center" readingOrder="2"/>
    </xf>
    <xf numFmtId="166" fontId="35" fillId="0" borderId="0" xfId="1" applyNumberFormat="1" applyFont="1" applyFill="1" applyBorder="1" applyAlignment="1">
      <alignment horizontal="right" vertical="center" wrapText="1" readingOrder="2"/>
    </xf>
    <xf numFmtId="0" fontId="35" fillId="0" borderId="0" xfId="1" applyFont="1" applyFill="1" applyBorder="1" applyAlignment="1">
      <alignment horizontal="center" vertical="center" readingOrder="2"/>
    </xf>
    <xf numFmtId="167" fontId="35" fillId="0" borderId="0" xfId="2" applyNumberFormat="1" applyFont="1" applyBorder="1" applyAlignment="1">
      <alignment horizontal="center" vertical="center"/>
    </xf>
    <xf numFmtId="166" fontId="35" fillId="0" borderId="0" xfId="2" applyNumberFormat="1" applyFont="1" applyAlignment="1">
      <alignment horizontal="center" vertical="center"/>
    </xf>
    <xf numFmtId="166" fontId="35" fillId="0" borderId="0" xfId="1" applyNumberFormat="1" applyFont="1" applyFill="1" applyBorder="1" applyAlignment="1">
      <alignment horizontal="center" vertical="center" readingOrder="2"/>
    </xf>
    <xf numFmtId="166" fontId="35" fillId="0" borderId="0" xfId="2" applyNumberFormat="1" applyFont="1" applyBorder="1" applyAlignment="1">
      <alignment horizontal="center" vertical="center"/>
    </xf>
    <xf numFmtId="166" fontId="35" fillId="0" borderId="6" xfId="2" applyNumberFormat="1" applyFont="1" applyBorder="1" applyAlignment="1">
      <alignment horizontal="center" vertical="center"/>
    </xf>
    <xf numFmtId="166" fontId="35" fillId="0" borderId="7" xfId="2" applyNumberFormat="1" applyFont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readingOrder="2"/>
    </xf>
    <xf numFmtId="0" fontId="46" fillId="0" borderId="0" xfId="1" applyFont="1" applyFill="1" applyAlignment="1">
      <alignment vertical="center" readingOrder="2"/>
    </xf>
    <xf numFmtId="0" fontId="47" fillId="0" borderId="0" xfId="1" applyFont="1" applyFill="1" applyAlignment="1">
      <alignment vertical="center" readingOrder="2"/>
    </xf>
    <xf numFmtId="0" fontId="6" fillId="0" borderId="0" xfId="0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3" fontId="12" fillId="5" borderId="0" xfId="0" applyNumberFormat="1" applyFont="1" applyFill="1" applyBorder="1" applyAlignment="1">
      <alignment horizontal="center" vertical="top" wrapText="1" readingOrder="2"/>
    </xf>
    <xf numFmtId="3" fontId="17" fillId="0" borderId="0" xfId="0" applyNumberFormat="1" applyFont="1" applyBorder="1"/>
    <xf numFmtId="3" fontId="17" fillId="0" borderId="0" xfId="0" applyNumberFormat="1" applyFont="1" applyFill="1" applyBorder="1"/>
    <xf numFmtId="3" fontId="17" fillId="0" borderId="0" xfId="0" applyNumberFormat="1" applyFont="1" applyFill="1"/>
    <xf numFmtId="3" fontId="7" fillId="0" borderId="0" xfId="0" applyNumberFormat="1" applyFont="1" applyAlignment="1">
      <alignment horizontal="center" readingOrder="2"/>
    </xf>
    <xf numFmtId="3" fontId="0" fillId="0" borderId="0" xfId="0" applyNumberFormat="1" applyFill="1"/>
    <xf numFmtId="3" fontId="0" fillId="0" borderId="0" xfId="0" applyNumberFormat="1"/>
    <xf numFmtId="166" fontId="12" fillId="4" borderId="0" xfId="0" applyNumberFormat="1" applyFont="1" applyFill="1" applyBorder="1" applyAlignment="1">
      <alignment horizontal="center" vertical="center" readingOrder="2"/>
    </xf>
    <xf numFmtId="166" fontId="12" fillId="4" borderId="5" xfId="0" applyNumberFormat="1" applyFont="1" applyFill="1" applyBorder="1" applyAlignment="1">
      <alignment horizontal="center" vertical="center" readingOrder="2"/>
    </xf>
    <xf numFmtId="166" fontId="12" fillId="4" borderId="3" xfId="0" applyNumberFormat="1" applyFont="1" applyFill="1" applyBorder="1" applyAlignment="1">
      <alignment horizontal="center" vertical="center" readingOrder="2"/>
    </xf>
    <xf numFmtId="0" fontId="42" fillId="0" borderId="0" xfId="0" applyFont="1" applyBorder="1" applyAlignment="1">
      <alignment horizontal="right" vertical="top" shrinkToFit="1" readingOrder="2"/>
    </xf>
    <xf numFmtId="0" fontId="0" fillId="6" borderId="0" xfId="0" applyFill="1"/>
    <xf numFmtId="0" fontId="32" fillId="6" borderId="0" xfId="1" applyFont="1" applyFill="1" applyAlignment="1">
      <alignment vertical="center" readingOrder="2"/>
    </xf>
    <xf numFmtId="0" fontId="0" fillId="6" borderId="0" xfId="0" applyFill="1" applyAlignment="1"/>
    <xf numFmtId="49" fontId="6" fillId="6" borderId="0" xfId="1" applyNumberFormat="1" applyFont="1" applyFill="1" applyAlignment="1">
      <alignment horizontal="right" vertical="center" readingOrder="2"/>
    </xf>
    <xf numFmtId="0" fontId="15" fillId="6" borderId="0" xfId="1" applyFont="1" applyFill="1" applyBorder="1" applyAlignment="1">
      <alignment horizontal="right" vertical="center" readingOrder="2"/>
    </xf>
    <xf numFmtId="0" fontId="15" fillId="6" borderId="0" xfId="1" applyFont="1" applyFill="1" applyAlignment="1">
      <alignment vertical="center" readingOrder="2"/>
    </xf>
    <xf numFmtId="0" fontId="7" fillId="6" borderId="0" xfId="1" applyFont="1" applyFill="1" applyAlignment="1">
      <alignment horizontal="center" vertical="center" readingOrder="2"/>
    </xf>
    <xf numFmtId="166" fontId="12" fillId="0" borderId="7" xfId="1" applyNumberFormat="1" applyFont="1" applyFill="1" applyBorder="1" applyAlignment="1">
      <alignment horizontal="center" vertical="center" readingOrder="2"/>
    </xf>
    <xf numFmtId="1" fontId="4" fillId="0" borderId="0" xfId="0" applyNumberFormat="1" applyFont="1" applyFill="1" applyBorder="1" applyAlignment="1">
      <alignment horizontal="center" vertical="center"/>
    </xf>
    <xf numFmtId="9" fontId="48" fillId="0" borderId="0" xfId="0" applyNumberFormat="1" applyFont="1" applyBorder="1" applyAlignment="1">
      <alignment horizontal="center" vertical="top" wrapText="1" readingOrder="2"/>
    </xf>
    <xf numFmtId="166" fontId="12" fillId="0" borderId="0" xfId="1" applyNumberFormat="1" applyFont="1" applyFill="1" applyBorder="1" applyAlignment="1">
      <alignment horizontal="center" vertical="center" readingOrder="2"/>
    </xf>
    <xf numFmtId="0" fontId="7" fillId="0" borderId="0" xfId="0" applyFont="1" applyFill="1" applyAlignment="1">
      <alignment horizontal="right" vertical="center" readingOrder="2"/>
    </xf>
    <xf numFmtId="166" fontId="49" fillId="0" borderId="0" xfId="1" applyNumberFormat="1" applyFont="1" applyFill="1" applyBorder="1" applyAlignment="1">
      <alignment horizontal="center" vertical="center" readingOrder="2"/>
    </xf>
    <xf numFmtId="0" fontId="38" fillId="0" borderId="0" xfId="0" applyFont="1" applyFill="1"/>
    <xf numFmtId="166" fontId="16" fillId="0" borderId="0" xfId="0" applyNumberFormat="1" applyFont="1" applyFill="1" applyAlignment="1">
      <alignment horizontal="left" vertical="center"/>
    </xf>
    <xf numFmtId="166" fontId="38" fillId="0" borderId="0" xfId="0" applyNumberFormat="1" applyFont="1" applyFill="1" applyAlignment="1">
      <alignment horizontal="left" vertical="center"/>
    </xf>
    <xf numFmtId="166" fontId="38" fillId="0" borderId="0" xfId="0" applyNumberFormat="1" applyFont="1" applyFill="1" applyAlignment="1">
      <alignment horizontal="center" vertical="center"/>
    </xf>
    <xf numFmtId="0" fontId="39" fillId="0" borderId="0" xfId="0" applyFont="1" applyFill="1"/>
    <xf numFmtId="0" fontId="39" fillId="0" borderId="0" xfId="0" applyFont="1" applyFill="1" applyBorder="1"/>
    <xf numFmtId="166" fontId="38" fillId="0" borderId="0" xfId="0" applyNumberFormat="1" applyFont="1" applyFill="1" applyBorder="1" applyAlignment="1">
      <alignment horizontal="center" vertical="center" readingOrder="2"/>
    </xf>
    <xf numFmtId="0" fontId="3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horizontal="right" vertical="center" readingOrder="2"/>
    </xf>
    <xf numFmtId="0" fontId="50" fillId="0" borderId="0" xfId="0" applyFont="1" applyFill="1" applyBorder="1" applyAlignment="1">
      <alignment horizontal="center" vertical="center"/>
    </xf>
    <xf numFmtId="166" fontId="38" fillId="0" borderId="0" xfId="1" applyNumberFormat="1" applyFont="1" applyFill="1" applyBorder="1" applyAlignment="1">
      <alignment horizontal="right" vertical="center"/>
    </xf>
    <xf numFmtId="0" fontId="36" fillId="6" borderId="0" xfId="0" applyFont="1" applyFill="1" applyBorder="1" applyAlignment="1"/>
    <xf numFmtId="0" fontId="7" fillId="0" borderId="0" xfId="0" applyFont="1" applyFill="1" applyAlignment="1">
      <alignment horizontal="right" readingOrder="2"/>
    </xf>
    <xf numFmtId="166" fontId="7" fillId="0" borderId="0" xfId="0" applyNumberFormat="1" applyFont="1" applyFill="1" applyAlignment="1">
      <alignment horizontal="right" vertical="center" readingOrder="2"/>
    </xf>
    <xf numFmtId="0" fontId="24" fillId="0" borderId="0" xfId="1" applyFont="1" applyFill="1" applyAlignment="1">
      <alignment horizontal="center" vertical="center" readingOrder="2"/>
    </xf>
    <xf numFmtId="0" fontId="20" fillId="0" borderId="3" xfId="0" applyFont="1" applyBorder="1" applyAlignment="1">
      <alignment horizontal="center"/>
    </xf>
    <xf numFmtId="0" fontId="7" fillId="0" borderId="0" xfId="0" applyFont="1" applyFill="1" applyAlignment="1">
      <alignment horizontal="right" vertical="center" readingOrder="2"/>
    </xf>
    <xf numFmtId="166" fontId="7" fillId="0" borderId="0" xfId="0" applyNumberFormat="1" applyFont="1" applyFill="1" applyAlignment="1">
      <alignment horizontal="right" vertical="center" readingOrder="2"/>
    </xf>
    <xf numFmtId="0" fontId="37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51" fillId="0" borderId="0" xfId="0" applyFont="1" applyFill="1" applyBorder="1"/>
    <xf numFmtId="0" fontId="37" fillId="0" borderId="0" xfId="0" applyFont="1" applyFill="1" applyBorder="1" applyAlignment="1">
      <alignment horizontal="center" vertical="center" wrapText="1"/>
    </xf>
    <xf numFmtId="0" fontId="38" fillId="0" borderId="6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7" xfId="0" applyFont="1" applyBorder="1" applyAlignment="1">
      <alignment horizontal="center"/>
    </xf>
    <xf numFmtId="0" fontId="38" fillId="0" borderId="0" xfId="0" applyFont="1"/>
    <xf numFmtId="0" fontId="38" fillId="0" borderId="0" xfId="0" applyFont="1" applyBorder="1"/>
    <xf numFmtId="0" fontId="7" fillId="0" borderId="0" xfId="0" applyFont="1"/>
    <xf numFmtId="0" fontId="12" fillId="0" borderId="6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35" fillId="0" borderId="0" xfId="0" applyFont="1"/>
    <xf numFmtId="166" fontId="12" fillId="0" borderId="0" xfId="0" applyNumberFormat="1" applyFont="1" applyFill="1" applyBorder="1" applyAlignment="1">
      <alignment horizontal="center" vertical="center" readingOrder="2"/>
    </xf>
    <xf numFmtId="0" fontId="12" fillId="0" borderId="0" xfId="1" applyFont="1" applyFill="1" applyBorder="1" applyAlignment="1">
      <alignment horizontal="center" vertical="center" readingOrder="2"/>
    </xf>
    <xf numFmtId="0" fontId="20" fillId="0" borderId="5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2" fillId="0" borderId="5" xfId="0" applyFont="1" applyFill="1" applyBorder="1" applyAlignment="1">
      <alignment horizontal="center" vertical="center"/>
    </xf>
    <xf numFmtId="166" fontId="53" fillId="0" borderId="0" xfId="0" applyNumberFormat="1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166" fontId="53" fillId="0" borderId="0" xfId="0" applyNumberFormat="1" applyFont="1" applyFill="1" applyAlignment="1">
      <alignment horizontal="center"/>
    </xf>
    <xf numFmtId="166" fontId="14" fillId="0" borderId="0" xfId="0" applyNumberFormat="1" applyFont="1" applyFill="1" applyAlignment="1">
      <alignment horizontal="right" readingOrder="2"/>
    </xf>
    <xf numFmtId="0" fontId="55" fillId="0" borderId="0" xfId="0" applyFont="1" applyAlignment="1">
      <alignment horizontal="center"/>
    </xf>
    <xf numFmtId="0" fontId="6" fillId="0" borderId="0" xfId="0" applyFont="1" applyFill="1" applyBorder="1" applyAlignment="1">
      <alignment horizontal="right" readingOrder="2"/>
    </xf>
    <xf numFmtId="166" fontId="14" fillId="0" borderId="0" xfId="0" applyNumberFormat="1" applyFont="1" applyFill="1" applyBorder="1" applyAlignment="1">
      <alignment horizontal="right"/>
    </xf>
    <xf numFmtId="166" fontId="14" fillId="0" borderId="0" xfId="0" applyNumberFormat="1" applyFont="1" applyFill="1" applyBorder="1" applyAlignment="1">
      <alignment horizontal="center"/>
    </xf>
    <xf numFmtId="166" fontId="14" fillId="0" borderId="0" xfId="0" applyNumberFormat="1" applyFont="1" applyFill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readingOrder="2"/>
    </xf>
    <xf numFmtId="166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4" fillId="0" borderId="0" xfId="1" applyFont="1" applyFill="1" applyAlignment="1">
      <alignment vertical="center" readingOrder="2"/>
    </xf>
    <xf numFmtId="166" fontId="6" fillId="0" borderId="0" xfId="1" applyNumberFormat="1" applyFont="1" applyFill="1" applyAlignment="1">
      <alignment horizontal="center" vertical="center"/>
    </xf>
    <xf numFmtId="166" fontId="14" fillId="0" borderId="0" xfId="1" applyNumberFormat="1" applyFont="1" applyFill="1"/>
    <xf numFmtId="166" fontId="6" fillId="0" borderId="0" xfId="1" applyNumberFormat="1" applyFont="1" applyFill="1" applyAlignment="1">
      <alignment readingOrder="2"/>
    </xf>
    <xf numFmtId="0" fontId="54" fillId="0" borderId="0" xfId="1" applyFont="1" applyFill="1" applyAlignment="1">
      <alignment horizontal="center" vertical="center" readingOrder="2"/>
    </xf>
    <xf numFmtId="0" fontId="13" fillId="0" borderId="0" xfId="1" applyFont="1" applyFill="1" applyAlignment="1">
      <alignment horizontal="center" vertical="center" readingOrder="2"/>
    </xf>
    <xf numFmtId="0" fontId="14" fillId="0" borderId="5" xfId="1" applyFont="1" applyFill="1" applyBorder="1" applyAlignment="1">
      <alignment vertical="center" readingOrder="2"/>
    </xf>
    <xf numFmtId="0" fontId="13" fillId="0" borderId="0" xfId="1" applyFont="1" applyFill="1" applyAlignment="1">
      <alignment vertical="center" readingOrder="2"/>
    </xf>
    <xf numFmtId="166" fontId="52" fillId="0" borderId="0" xfId="1" applyNumberFormat="1" applyFont="1" applyFill="1" applyAlignment="1">
      <alignment readingOrder="2"/>
    </xf>
    <xf numFmtId="166" fontId="26" fillId="0" borderId="0" xfId="1" applyNumberFormat="1" applyFont="1" applyFill="1"/>
    <xf numFmtId="0" fontId="56" fillId="0" borderId="0" xfId="1" applyFont="1" applyFill="1" applyAlignment="1">
      <alignment horizontal="center" vertical="center" readingOrder="2"/>
    </xf>
    <xf numFmtId="0" fontId="57" fillId="0" borderId="0" xfId="1" applyFont="1" applyFill="1" applyAlignment="1">
      <alignment horizontal="center" vertical="center" readingOrder="2"/>
    </xf>
    <xf numFmtId="0" fontId="57" fillId="0" borderId="0" xfId="1" applyFont="1" applyFill="1" applyAlignment="1">
      <alignment vertical="center" readingOrder="2"/>
    </xf>
    <xf numFmtId="0" fontId="56" fillId="0" borderId="0" xfId="1" applyFont="1" applyFill="1" applyAlignment="1">
      <alignment vertical="center" readingOrder="2"/>
    </xf>
    <xf numFmtId="166" fontId="52" fillId="0" borderId="0" xfId="1" applyNumberFormat="1" applyFont="1" applyFill="1" applyAlignment="1">
      <alignment horizontal="center" vertical="center"/>
    </xf>
    <xf numFmtId="166" fontId="26" fillId="0" borderId="0" xfId="1" applyNumberFormat="1" applyFont="1" applyFill="1" applyAlignment="1">
      <alignment readingOrder="2"/>
    </xf>
    <xf numFmtId="0" fontId="26" fillId="0" borderId="0" xfId="1" applyFont="1" applyFill="1" applyAlignment="1">
      <alignment horizontal="right" vertical="center" readingOrder="2"/>
    </xf>
    <xf numFmtId="0" fontId="26" fillId="0" borderId="0" xfId="1" applyFont="1" applyFill="1" applyAlignment="1">
      <alignment horizontal="center" vertical="center" readingOrder="2"/>
    </xf>
    <xf numFmtId="167" fontId="26" fillId="0" borderId="0" xfId="1" applyNumberFormat="1" applyFont="1" applyFill="1" applyBorder="1" applyAlignment="1">
      <alignment horizontal="center" vertical="center" readingOrder="2"/>
    </xf>
    <xf numFmtId="167" fontId="26" fillId="0" borderId="0" xfId="2" applyNumberFormat="1" applyFont="1" applyFill="1" applyBorder="1" applyAlignment="1">
      <alignment horizontal="center" vertical="center" readingOrder="2"/>
    </xf>
    <xf numFmtId="166" fontId="26" fillId="0" borderId="0" xfId="1" applyNumberFormat="1" applyFont="1" applyFill="1" applyAlignment="1">
      <alignment horizontal="center" vertical="center"/>
    </xf>
    <xf numFmtId="166" fontId="14" fillId="0" borderId="0" xfId="1" applyNumberFormat="1" applyFont="1" applyFill="1" applyBorder="1" applyAlignment="1">
      <alignment horizontal="center" vertical="center" readingOrder="2"/>
    </xf>
    <xf numFmtId="166" fontId="26" fillId="0" borderId="0" xfId="1" applyNumberFormat="1" applyFont="1" applyFill="1" applyBorder="1" applyAlignment="1">
      <alignment horizontal="center" vertical="center" readingOrder="2"/>
    </xf>
    <xf numFmtId="166" fontId="26" fillId="0" borderId="3" xfId="1" applyNumberFormat="1" applyFont="1" applyFill="1" applyBorder="1" applyAlignment="1">
      <alignment horizontal="center" vertical="center" readingOrder="2"/>
    </xf>
    <xf numFmtId="166" fontId="26" fillId="0" borderId="0" xfId="1" applyNumberFormat="1" applyFont="1" applyFill="1" applyAlignment="1">
      <alignment horizontal="center"/>
    </xf>
    <xf numFmtId="166" fontId="14" fillId="0" borderId="8" xfId="1" applyNumberFormat="1" applyFont="1" applyFill="1" applyBorder="1" applyAlignment="1">
      <alignment horizontal="center" vertical="center" readingOrder="2"/>
    </xf>
    <xf numFmtId="0" fontId="57" fillId="0" borderId="9" xfId="1" applyFont="1" applyFill="1" applyBorder="1" applyAlignment="1">
      <alignment vertical="center" readingOrder="2"/>
    </xf>
    <xf numFmtId="166" fontId="26" fillId="0" borderId="1" xfId="2" applyNumberFormat="1" applyFont="1" applyFill="1" applyBorder="1" applyAlignment="1">
      <alignment horizontal="center" vertical="center" readingOrder="2"/>
    </xf>
    <xf numFmtId="166" fontId="26" fillId="0" borderId="0" xfId="1" applyNumberFormat="1" applyFont="1" applyFill="1" applyAlignment="1">
      <alignment horizontal="center" vertical="center" readingOrder="2"/>
    </xf>
    <xf numFmtId="166" fontId="26" fillId="0" borderId="6" xfId="1" applyNumberFormat="1" applyFont="1" applyFill="1" applyBorder="1" applyAlignment="1">
      <alignment horizontal="center" vertical="center" readingOrder="2"/>
    </xf>
    <xf numFmtId="166" fontId="26" fillId="0" borderId="0" xfId="1" applyNumberFormat="1" applyFont="1" applyFill="1" applyBorder="1" applyAlignment="1">
      <alignment horizontal="center" readingOrder="2"/>
    </xf>
    <xf numFmtId="164" fontId="26" fillId="0" borderId="0" xfId="1" applyNumberFormat="1" applyFont="1" applyFill="1" applyBorder="1" applyAlignment="1">
      <alignment readingOrder="2"/>
    </xf>
    <xf numFmtId="166" fontId="26" fillId="0" borderId="7" xfId="1" applyNumberFormat="1" applyFont="1" applyFill="1" applyBorder="1" applyAlignment="1">
      <alignment horizontal="center" vertical="center" readingOrder="2"/>
    </xf>
    <xf numFmtId="0" fontId="26" fillId="0" borderId="0" xfId="0" applyFont="1" applyAlignment="1">
      <alignment horizontal="right" wrapText="1" readingOrder="2"/>
    </xf>
    <xf numFmtId="0" fontId="26" fillId="0" borderId="5" xfId="1" applyFont="1" applyFill="1" applyBorder="1" applyAlignment="1">
      <alignment vertical="center" readingOrder="2"/>
    </xf>
    <xf numFmtId="166" fontId="26" fillId="0" borderId="0" xfId="2" applyNumberFormat="1" applyFont="1" applyFill="1" applyBorder="1" applyAlignment="1">
      <alignment horizontal="center" vertical="center" readingOrder="2"/>
    </xf>
    <xf numFmtId="166" fontId="26" fillId="0" borderId="0" xfId="2" applyNumberFormat="1" applyFont="1" applyFill="1" applyBorder="1" applyAlignment="1">
      <alignment horizontal="center" readingOrder="2"/>
    </xf>
    <xf numFmtId="0" fontId="26" fillId="0" borderId="10" xfId="1" applyFont="1" applyFill="1" applyBorder="1" applyAlignment="1">
      <alignment horizontal="center" vertical="center" readingOrder="2"/>
    </xf>
    <xf numFmtId="166" fontId="26" fillId="0" borderId="4" xfId="2" applyNumberFormat="1" applyFont="1" applyFill="1" applyBorder="1" applyAlignment="1">
      <alignment horizontal="center" vertical="center" readingOrder="2"/>
    </xf>
    <xf numFmtId="0" fontId="26" fillId="2" borderId="5" xfId="1" applyFont="1" applyFill="1" applyBorder="1" applyAlignment="1">
      <alignment horizontal="center" vertical="center" readingOrder="2"/>
    </xf>
    <xf numFmtId="166" fontId="14" fillId="0" borderId="11" xfId="1" applyNumberFormat="1" applyFont="1" applyFill="1" applyBorder="1" applyAlignment="1">
      <alignment horizontal="center" vertical="center" readingOrder="2"/>
    </xf>
    <xf numFmtId="166" fontId="26" fillId="0" borderId="6" xfId="2" applyNumberFormat="1" applyFont="1" applyFill="1" applyBorder="1" applyAlignment="1">
      <alignment horizontal="center" vertical="center" readingOrder="2"/>
    </xf>
    <xf numFmtId="3" fontId="57" fillId="0" borderId="0" xfId="1" applyNumberFormat="1" applyFont="1" applyFill="1" applyAlignment="1">
      <alignment horizontal="center" vertical="center" readingOrder="2"/>
    </xf>
    <xf numFmtId="166" fontId="26" fillId="0" borderId="7" xfId="2" applyNumberFormat="1" applyFont="1" applyFill="1" applyBorder="1" applyAlignment="1">
      <alignment horizontal="center" vertical="center" readingOrder="2"/>
    </xf>
    <xf numFmtId="166" fontId="52" fillId="0" borderId="0" xfId="1" applyNumberFormat="1" applyFont="1" applyFill="1"/>
    <xf numFmtId="166" fontId="6" fillId="0" borderId="0" xfId="1" applyNumberFormat="1" applyFont="1" applyFill="1"/>
    <xf numFmtId="49" fontId="12" fillId="0" borderId="0" xfId="0" applyNumberFormat="1" applyFont="1" applyAlignment="1">
      <alignment readingOrder="2"/>
    </xf>
    <xf numFmtId="0" fontId="12" fillId="0" borderId="6" xfId="0" applyFont="1" applyBorder="1" applyAlignment="1"/>
    <xf numFmtId="49" fontId="12" fillId="0" borderId="0" xfId="0" applyNumberFormat="1" applyFont="1" applyAlignment="1">
      <alignment vertical="top" readingOrder="2"/>
    </xf>
    <xf numFmtId="0" fontId="7" fillId="0" borderId="0" xfId="1" applyFont="1" applyFill="1" applyBorder="1" applyAlignment="1">
      <alignment horizontal="right" vertical="top" readingOrder="2"/>
    </xf>
    <xf numFmtId="0" fontId="17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7" fillId="0" borderId="0" xfId="0" applyFont="1" applyAlignment="1">
      <alignment vertical="center"/>
    </xf>
    <xf numFmtId="166" fontId="17" fillId="0" borderId="0" xfId="0" applyNumberFormat="1" applyFont="1"/>
    <xf numFmtId="166" fontId="12" fillId="0" borderId="0" xfId="1" applyNumberFormat="1" applyFont="1" applyFill="1" applyBorder="1" applyAlignment="1">
      <alignment horizontal="center" vertical="center" readingOrder="2"/>
    </xf>
    <xf numFmtId="166" fontId="14" fillId="0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Alignment="1">
      <alignment readingOrder="2"/>
    </xf>
    <xf numFmtId="166" fontId="20" fillId="0" borderId="0" xfId="0" applyNumberFormat="1" applyFont="1" applyFill="1" applyAlignment="1">
      <alignment horizontal="right" readingOrder="2"/>
    </xf>
    <xf numFmtId="0" fontId="20" fillId="0" borderId="0" xfId="0" applyFont="1" applyFill="1" applyBorder="1" applyAlignment="1">
      <alignment horizontal="center" readingOrder="2"/>
    </xf>
    <xf numFmtId="0" fontId="20" fillId="0" borderId="3" xfId="0" applyFont="1" applyBorder="1" applyAlignment="1">
      <alignment horizontal="center" vertical="center" readingOrder="2"/>
    </xf>
    <xf numFmtId="0" fontId="20" fillId="0" borderId="0" xfId="0" applyFont="1" applyBorder="1" applyAlignment="1">
      <alignment readingOrder="2"/>
    </xf>
    <xf numFmtId="0" fontId="20" fillId="0" borderId="0" xfId="0" applyFont="1" applyBorder="1" applyAlignment="1">
      <alignment horizontal="center" readingOrder="2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wrapText="1" readingOrder="2"/>
    </xf>
    <xf numFmtId="37" fontId="20" fillId="0" borderId="0" xfId="0" applyNumberFormat="1" applyFont="1" applyFill="1" applyBorder="1" applyAlignment="1">
      <alignment horizontal="center" readingOrder="2"/>
    </xf>
    <xf numFmtId="37" fontId="20" fillId="0" borderId="0" xfId="0" applyNumberFormat="1" applyFont="1" applyFill="1" applyBorder="1" applyAlignment="1">
      <alignment horizontal="center" vertical="center" readingOrder="2"/>
    </xf>
    <xf numFmtId="0" fontId="20" fillId="0" borderId="0" xfId="0" applyFont="1" applyFill="1" applyBorder="1" applyAlignment="1">
      <alignment vertical="center" readingOrder="2"/>
    </xf>
    <xf numFmtId="0" fontId="20" fillId="0" borderId="6" xfId="0" applyFont="1" applyBorder="1" applyAlignment="1">
      <alignment horizontal="center" readingOrder="2"/>
    </xf>
    <xf numFmtId="0" fontId="19" fillId="0" borderId="0" xfId="0" applyFont="1" applyAlignment="1">
      <alignment readingOrder="2"/>
    </xf>
    <xf numFmtId="0" fontId="12" fillId="0" borderId="3" xfId="0" applyFont="1" applyBorder="1" applyAlignment="1">
      <alignment horizontal="center" vertical="center" wrapText="1" readingOrder="2"/>
    </xf>
    <xf numFmtId="37" fontId="20" fillId="0" borderId="7" xfId="0" applyNumberFormat="1" applyFont="1" applyFill="1" applyBorder="1" applyAlignment="1">
      <alignment horizontal="center" vertical="center" readingOrder="2"/>
    </xf>
    <xf numFmtId="37" fontId="20" fillId="0" borderId="6" xfId="0" applyNumberFormat="1" applyFont="1" applyBorder="1" applyAlignment="1">
      <alignment horizontal="center" vertical="center" readingOrder="2"/>
    </xf>
    <xf numFmtId="37" fontId="20" fillId="0" borderId="7" xfId="0" applyNumberFormat="1" applyFont="1" applyBorder="1" applyAlignment="1">
      <alignment vertical="center" readingOrder="2"/>
    </xf>
    <xf numFmtId="37" fontId="20" fillId="0" borderId="7" xfId="0" applyNumberFormat="1" applyFont="1" applyBorder="1" applyAlignment="1">
      <alignment horizontal="center" vertical="center" readingOrder="2"/>
    </xf>
    <xf numFmtId="0" fontId="20" fillId="0" borderId="0" xfId="0" applyFont="1" applyFill="1" applyAlignment="1">
      <alignment vertical="center" readingOrder="2"/>
    </xf>
    <xf numFmtId="0" fontId="20" fillId="0" borderId="0" xfId="0" applyFont="1" applyFill="1" applyBorder="1" applyAlignment="1">
      <alignment horizontal="center" vertical="center" readingOrder="2"/>
    </xf>
    <xf numFmtId="0" fontId="12" fillId="0" borderId="5" xfId="0" applyFont="1" applyBorder="1" applyAlignment="1">
      <alignment horizontal="center" vertical="top" wrapText="1" readingOrder="2"/>
    </xf>
    <xf numFmtId="0" fontId="14" fillId="0" borderId="0" xfId="0" applyFont="1" applyFill="1" applyAlignment="1">
      <alignment horizontal="right" readingOrder="2"/>
    </xf>
    <xf numFmtId="14" fontId="12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14" fontId="14" fillId="0" borderId="5" xfId="0" applyNumberFormat="1" applyFont="1" applyBorder="1" applyAlignment="1">
      <alignment horizontal="center" vertical="center"/>
    </xf>
    <xf numFmtId="168" fontId="35" fillId="0" borderId="0" xfId="2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6" fontId="12" fillId="0" borderId="6" xfId="1" applyNumberFormat="1" applyFont="1" applyFill="1" applyBorder="1" applyAlignment="1">
      <alignment horizontal="center" vertical="center" readingOrder="2"/>
    </xf>
    <xf numFmtId="166" fontId="12" fillId="0" borderId="0" xfId="0" applyNumberFormat="1" applyFont="1" applyFill="1" applyBorder="1" applyAlignment="1">
      <alignment horizontal="right" vertical="center" readingOrder="2"/>
    </xf>
    <xf numFmtId="166" fontId="12" fillId="0" borderId="0" xfId="0" applyNumberFormat="1" applyFont="1" applyFill="1" applyBorder="1" applyAlignment="1">
      <alignment horizontal="center" vertical="center" readingOrder="2"/>
    </xf>
    <xf numFmtId="37" fontId="20" fillId="0" borderId="0" xfId="0" applyNumberFormat="1" applyFont="1" applyBorder="1" applyAlignment="1">
      <alignment readingOrder="2"/>
    </xf>
    <xf numFmtId="166" fontId="35" fillId="0" borderId="5" xfId="2" applyNumberFormat="1" applyFont="1" applyBorder="1" applyAlignment="1">
      <alignment horizontal="center" vertical="center"/>
    </xf>
    <xf numFmtId="0" fontId="24" fillId="0" borderId="0" xfId="1" applyFont="1" applyFill="1" applyAlignment="1">
      <alignment horizontal="center" vertical="center" readingOrder="2"/>
    </xf>
    <xf numFmtId="0" fontId="20" fillId="0" borderId="0" xfId="0" applyFont="1" applyAlignment="1">
      <alignment horizontal="right" wrapText="1"/>
    </xf>
    <xf numFmtId="0" fontId="52" fillId="0" borderId="0" xfId="1" applyFont="1" applyFill="1" applyAlignment="1">
      <alignment horizontal="center" readingOrder="2"/>
    </xf>
    <xf numFmtId="0" fontId="54" fillId="0" borderId="0" xfId="1" applyFont="1" applyFill="1" applyAlignment="1">
      <alignment horizontal="center" vertical="center" readingOrder="2"/>
    </xf>
    <xf numFmtId="0" fontId="26" fillId="0" borderId="5" xfId="1" applyFont="1" applyFill="1" applyBorder="1" applyAlignment="1">
      <alignment horizontal="center" vertical="center" readingOrder="2"/>
    </xf>
    <xf numFmtId="0" fontId="14" fillId="0" borderId="5" xfId="1" applyFont="1" applyFill="1" applyBorder="1" applyAlignment="1">
      <alignment horizontal="center" vertical="center" readingOrder="2"/>
    </xf>
    <xf numFmtId="0" fontId="56" fillId="0" borderId="0" xfId="1" applyFont="1" applyFill="1" applyAlignment="1">
      <alignment horizontal="center" vertical="center" readingOrder="2"/>
    </xf>
    <xf numFmtId="0" fontId="14" fillId="0" borderId="0" xfId="1" applyFont="1" applyFill="1" applyBorder="1" applyAlignment="1">
      <alignment horizontal="right" vertical="center" readingOrder="2"/>
    </xf>
    <xf numFmtId="0" fontId="20" fillId="0" borderId="5" xfId="1" applyFont="1" applyFill="1" applyBorder="1" applyAlignment="1">
      <alignment horizontal="center" vertical="center" readingOrder="2"/>
    </xf>
    <xf numFmtId="0" fontId="12" fillId="0" borderId="0" xfId="1" applyFont="1" applyFill="1" applyBorder="1" applyAlignment="1">
      <alignment horizontal="center" vertical="center" readingOrder="2"/>
    </xf>
    <xf numFmtId="0" fontId="7" fillId="0" borderId="0" xfId="0" applyFont="1" applyAlignment="1">
      <alignment horizontal="right" readingOrder="2"/>
    </xf>
    <xf numFmtId="0" fontId="7" fillId="0" borderId="0" xfId="0" applyFont="1" applyAlignment="1">
      <alignment horizontal="right" wrapText="1"/>
    </xf>
    <xf numFmtId="0" fontId="45" fillId="0" borderId="0" xfId="1" applyFont="1" applyFill="1" applyBorder="1" applyAlignment="1">
      <alignment horizontal="center" vertical="center" readingOrder="2"/>
    </xf>
    <xf numFmtId="0" fontId="20" fillId="0" borderId="0" xfId="1" applyFont="1" applyFill="1" applyBorder="1" applyAlignment="1">
      <alignment horizontal="right" vertical="center" readingOrder="2"/>
    </xf>
    <xf numFmtId="166" fontId="12" fillId="0" borderId="0" xfId="1" applyNumberFormat="1" applyFont="1" applyFill="1" applyBorder="1" applyAlignment="1">
      <alignment horizontal="center" vertical="center" readingOrder="2"/>
    </xf>
    <xf numFmtId="0" fontId="12" fillId="0" borderId="6" xfId="1" applyFont="1" applyFill="1" applyBorder="1" applyAlignment="1">
      <alignment horizontal="center" vertical="center" readingOrder="2"/>
    </xf>
    <xf numFmtId="0" fontId="21" fillId="0" borderId="0" xfId="0" applyFont="1" applyAlignment="1">
      <alignment horizontal="right" vertical="center" wrapText="1"/>
    </xf>
    <xf numFmtId="0" fontId="20" fillId="0" borderId="0" xfId="1" applyFont="1" applyFill="1" applyBorder="1" applyAlignment="1">
      <alignment horizontal="center" vertical="center" readingOrder="2"/>
    </xf>
    <xf numFmtId="0" fontId="40" fillId="0" borderId="5" xfId="1" applyFont="1" applyFill="1" applyBorder="1" applyAlignment="1">
      <alignment horizontal="center" vertical="center" readingOrder="2"/>
    </xf>
    <xf numFmtId="0" fontId="7" fillId="0" borderId="0" xfId="0" applyFont="1" applyAlignment="1">
      <alignment horizontal="center" readingOrder="2"/>
    </xf>
    <xf numFmtId="0" fontId="16" fillId="0" borderId="0" xfId="0" applyFont="1" applyAlignment="1">
      <alignment horizontal="center" readingOrder="2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166" fontId="5" fillId="0" borderId="0" xfId="1" applyNumberFormat="1" applyFont="1" applyFill="1" applyAlignment="1">
      <alignment horizontal="right" vertical="center" readingOrder="2"/>
    </xf>
    <xf numFmtId="0" fontId="7" fillId="0" borderId="0" xfId="1" applyFont="1" applyFill="1" applyAlignment="1">
      <alignment horizontal="right" vertical="center" readingOrder="2"/>
    </xf>
    <xf numFmtId="166" fontId="7" fillId="0" borderId="0" xfId="1" applyNumberFormat="1" applyFont="1" applyFill="1" applyAlignment="1">
      <alignment horizontal="right" vertical="center" readingOrder="2"/>
    </xf>
    <xf numFmtId="0" fontId="12" fillId="0" borderId="0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readingOrder="2"/>
    </xf>
    <xf numFmtId="166" fontId="12" fillId="0" borderId="0" xfId="0" applyNumberFormat="1" applyFont="1" applyFill="1" applyBorder="1" applyAlignment="1">
      <alignment horizontal="right" vertical="center" readingOrder="2"/>
    </xf>
    <xf numFmtId="166" fontId="12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readingOrder="2"/>
    </xf>
    <xf numFmtId="0" fontId="20" fillId="0" borderId="5" xfId="0" applyFont="1" applyBorder="1" applyAlignment="1">
      <alignment horizontal="center" vertical="center" readingOrder="2"/>
    </xf>
    <xf numFmtId="0" fontId="12" fillId="0" borderId="0" xfId="0" applyFont="1" applyBorder="1" applyAlignment="1">
      <alignment horizontal="center" vertical="center" wrapText="1" readingOrder="2"/>
    </xf>
    <xf numFmtId="0" fontId="12" fillId="0" borderId="5" xfId="0" applyFont="1" applyBorder="1" applyAlignment="1">
      <alignment horizontal="center" vertical="center" wrapText="1" readingOrder="2"/>
    </xf>
    <xf numFmtId="0" fontId="20" fillId="0" borderId="5" xfId="0" applyFont="1" applyFill="1" applyBorder="1" applyAlignment="1">
      <alignment horizontal="center" vertical="center" wrapText="1" readingOrder="2"/>
    </xf>
    <xf numFmtId="0" fontId="58" fillId="0" borderId="0" xfId="1" applyFont="1" applyFill="1" applyAlignment="1">
      <alignment horizontal="center" vertical="center" readingOrder="2"/>
    </xf>
    <xf numFmtId="0" fontId="19" fillId="0" borderId="0" xfId="0" applyFont="1" applyFill="1" applyBorder="1" applyAlignment="1">
      <alignment horizontal="right" readingOrder="2"/>
    </xf>
    <xf numFmtId="0" fontId="20" fillId="0" borderId="5" xfId="0" applyFont="1" applyFill="1" applyBorder="1" applyAlignment="1">
      <alignment horizontal="center" readingOrder="2"/>
    </xf>
    <xf numFmtId="0" fontId="20" fillId="0" borderId="3" xfId="0" applyFont="1" applyFill="1" applyBorder="1" applyAlignment="1">
      <alignment horizontal="center" vertical="center" wrapText="1" readingOrder="2"/>
    </xf>
    <xf numFmtId="0" fontId="6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horizontal="center" vertical="center"/>
    </xf>
    <xf numFmtId="166" fontId="14" fillId="0" borderId="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 readingOrder="2"/>
    </xf>
    <xf numFmtId="166" fontId="14" fillId="0" borderId="0" xfId="0" applyNumberFormat="1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166" fontId="14" fillId="0" borderId="0" xfId="0" applyNumberFormat="1" applyFont="1" applyFill="1" applyAlignment="1">
      <alignment horizontal="right"/>
    </xf>
    <xf numFmtId="0" fontId="14" fillId="0" borderId="6" xfId="0" applyFont="1" applyFill="1" applyBorder="1" applyAlignment="1">
      <alignment horizontal="center" vertical="center"/>
    </xf>
    <xf numFmtId="166" fontId="14" fillId="0" borderId="5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readingOrder="2"/>
    </xf>
    <xf numFmtId="0" fontId="12" fillId="0" borderId="5" xfId="0" applyFont="1" applyFill="1" applyBorder="1" applyAlignment="1">
      <alignment horizontal="center" readingOrder="2"/>
    </xf>
    <xf numFmtId="0" fontId="7" fillId="0" borderId="0" xfId="0" applyFont="1" applyFill="1" applyBorder="1" applyAlignment="1">
      <alignment horizontal="right" readingOrder="2"/>
    </xf>
    <xf numFmtId="166" fontId="7" fillId="0" borderId="0" xfId="0" applyNumberFormat="1" applyFont="1" applyFill="1" applyBorder="1" applyAlignment="1">
      <alignment horizontal="right" readingOrder="2"/>
    </xf>
    <xf numFmtId="0" fontId="7" fillId="0" borderId="0" xfId="0" applyFont="1" applyFill="1" applyBorder="1" applyAlignment="1">
      <alignment horizontal="center" vertical="center"/>
    </xf>
    <xf numFmtId="166" fontId="7" fillId="0" borderId="5" xfId="0" applyNumberFormat="1" applyFont="1" applyFill="1" applyBorder="1" applyAlignment="1">
      <alignment horizontal="center" vertical="center"/>
    </xf>
    <xf numFmtId="166" fontId="16" fillId="0" borderId="0" xfId="0" applyNumberFormat="1" applyFont="1" applyFill="1" applyAlignment="1">
      <alignment horizontal="center" vertical="center"/>
    </xf>
    <xf numFmtId="166" fontId="12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 readingOrder="2"/>
    </xf>
    <xf numFmtId="166" fontId="7" fillId="0" borderId="0" xfId="0" applyNumberFormat="1" applyFont="1" applyFill="1" applyAlignment="1">
      <alignment horizontal="right" vertical="center" readingOrder="2"/>
    </xf>
    <xf numFmtId="0" fontId="7" fillId="0" borderId="0" xfId="0" applyFont="1" applyFill="1" applyAlignment="1">
      <alignment horizontal="right" readingOrder="2"/>
    </xf>
    <xf numFmtId="166" fontId="7" fillId="0" borderId="0" xfId="0" applyNumberFormat="1" applyFont="1" applyFill="1" applyAlignment="1">
      <alignment horizontal="right" readingOrder="2"/>
    </xf>
    <xf numFmtId="0" fontId="7" fillId="0" borderId="0" xfId="0" applyFont="1" applyAlignment="1">
      <alignment horizontal="center" vertical="top"/>
    </xf>
    <xf numFmtId="0" fontId="24" fillId="0" borderId="0" xfId="1" applyFont="1" applyFill="1" applyAlignment="1">
      <alignment horizontal="center" vertical="top" readingOrder="2"/>
    </xf>
    <xf numFmtId="166" fontId="7" fillId="0" borderId="0" xfId="0" applyNumberFormat="1" applyFont="1" applyFill="1" applyAlignment="1">
      <alignment horizontal="right" vertical="center"/>
    </xf>
    <xf numFmtId="0" fontId="51" fillId="0" borderId="0" xfId="0" applyFont="1" applyFill="1" applyBorder="1" applyAlignment="1">
      <alignment horizontal="center"/>
    </xf>
    <xf numFmtId="0" fontId="38" fillId="6" borderId="0" xfId="0" applyFont="1" applyFill="1" applyAlignment="1">
      <alignment horizontal="center"/>
    </xf>
    <xf numFmtId="0" fontId="52" fillId="0" borderId="0" xfId="0" applyFont="1" applyFill="1" applyBorder="1" applyAlignment="1">
      <alignment horizontal="center" vertical="center" wrapText="1"/>
    </xf>
    <xf numFmtId="0" fontId="51" fillId="0" borderId="3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wrapText="1"/>
    </xf>
    <xf numFmtId="0" fontId="51" fillId="0" borderId="3" xfId="0" applyFont="1" applyFill="1" applyBorder="1" applyAlignment="1">
      <alignment horizontal="center"/>
    </xf>
    <xf numFmtId="0" fontId="51" fillId="0" borderId="5" xfId="0" applyFont="1" applyFill="1" applyBorder="1" applyAlignment="1">
      <alignment horizontal="center" wrapText="1"/>
    </xf>
    <xf numFmtId="166" fontId="12" fillId="0" borderId="0" xfId="0" applyNumberFormat="1" applyFont="1" applyFill="1" applyBorder="1" applyAlignment="1">
      <alignment horizontal="center" vertical="center" readingOrder="2"/>
    </xf>
    <xf numFmtId="3" fontId="12" fillId="4" borderId="7" xfId="0" applyNumberFormat="1" applyFont="1" applyFill="1" applyBorder="1" applyAlignment="1">
      <alignment horizontal="center" vertical="top" wrapText="1" readingOrder="2"/>
    </xf>
    <xf numFmtId="3" fontId="12" fillId="4" borderId="0" xfId="0" applyNumberFormat="1" applyFont="1" applyFill="1" applyBorder="1" applyAlignment="1">
      <alignment horizontal="center" vertical="top" wrapText="1" readingOrder="2"/>
    </xf>
    <xf numFmtId="0" fontId="12" fillId="0" borderId="5" xfId="0" applyFont="1" applyBorder="1" applyAlignment="1">
      <alignment horizontal="center" vertical="top" wrapText="1" readingOrder="2"/>
    </xf>
    <xf numFmtId="3" fontId="59" fillId="4" borderId="0" xfId="0" applyNumberFormat="1" applyFont="1" applyFill="1" applyBorder="1" applyAlignment="1">
      <alignment horizontal="center" vertical="top" wrapText="1" readingOrder="2"/>
    </xf>
    <xf numFmtId="3" fontId="34" fillId="4" borderId="0" xfId="0" applyNumberFormat="1" applyFont="1" applyFill="1" applyBorder="1" applyAlignment="1">
      <alignment horizontal="center" vertical="top" wrapText="1" readingOrder="2"/>
    </xf>
    <xf numFmtId="166" fontId="12" fillId="0" borderId="0" xfId="0" applyNumberFormat="1" applyFont="1" applyFill="1" applyBorder="1" applyAlignment="1">
      <alignment horizontal="center" readingOrder="2"/>
    </xf>
    <xf numFmtId="3" fontId="12" fillId="4" borderId="5" xfId="0" applyNumberFormat="1" applyFont="1" applyFill="1" applyBorder="1" applyAlignment="1">
      <alignment horizontal="center" vertical="top" wrapText="1" readingOrder="2"/>
    </xf>
    <xf numFmtId="3" fontId="43" fillId="4" borderId="0" xfId="0" applyNumberFormat="1" applyFont="1" applyFill="1" applyBorder="1" applyAlignment="1">
      <alignment horizontal="center" vertical="top" wrapText="1" readingOrder="2"/>
    </xf>
    <xf numFmtId="0" fontId="34" fillId="0" borderId="0" xfId="0" applyFont="1" applyBorder="1" applyAlignment="1">
      <alignment horizontal="center" vertical="top" wrapText="1" readingOrder="2"/>
    </xf>
    <xf numFmtId="0" fontId="43" fillId="0" borderId="0" xfId="0" applyFont="1" applyBorder="1" applyAlignment="1">
      <alignment horizontal="center" vertical="top" wrapText="1" readingOrder="2"/>
    </xf>
    <xf numFmtId="166" fontId="12" fillId="0" borderId="3" xfId="0" applyNumberFormat="1" applyFont="1" applyBorder="1" applyAlignment="1">
      <alignment horizontal="center" vertical="top" wrapText="1" readingOrder="2"/>
    </xf>
    <xf numFmtId="0" fontId="12" fillId="0" borderId="3" xfId="0" applyFont="1" applyBorder="1" applyAlignment="1">
      <alignment horizontal="center" vertical="top" wrapText="1" readingOrder="2"/>
    </xf>
    <xf numFmtId="166" fontId="7" fillId="0" borderId="0" xfId="0" applyNumberFormat="1" applyFont="1" applyFill="1" applyBorder="1" applyAlignment="1">
      <alignment horizontal="right" vertical="center" readingOrder="2"/>
    </xf>
    <xf numFmtId="166" fontId="7" fillId="0" borderId="0" xfId="0" applyNumberFormat="1" applyFont="1" applyFill="1" applyAlignment="1">
      <alignment horizontal="center" readingOrder="2"/>
    </xf>
    <xf numFmtId="0" fontId="8" fillId="0" borderId="0" xfId="0" applyFont="1" applyFill="1" applyAlignment="1">
      <alignment horizontal="center" vertical="center"/>
    </xf>
    <xf numFmtId="166" fontId="8" fillId="0" borderId="0" xfId="0" applyNumberFormat="1" applyFont="1" applyFill="1" applyAlignment="1">
      <alignment horizontal="center" vertical="center"/>
    </xf>
    <xf numFmtId="170" fontId="35" fillId="0" borderId="0" xfId="2" applyNumberFormat="1" applyFont="1" applyAlignment="1">
      <alignment horizontal="center" vertic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24819</xdr:colOff>
      <xdr:row>3</xdr:row>
      <xdr:rowOff>47625</xdr:rowOff>
    </xdr:from>
    <xdr:ext cx="184731" cy="264560"/>
    <xdr:sp macro="" textlink="">
      <xdr:nvSpPr>
        <xdr:cNvPr id="2" name="TextBox 1"/>
        <xdr:cNvSpPr txBox="1"/>
      </xdr:nvSpPr>
      <xdr:spPr>
        <a:xfrm>
          <a:off x="9975389625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r" rtl="1"/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rightToLeft="1" view="pageBreakPreview" topLeftCell="A13" zoomScale="110" zoomScaleSheetLayoutView="110" workbookViewId="0">
      <selection activeCell="D17" sqref="D17"/>
    </sheetView>
  </sheetViews>
  <sheetFormatPr defaultRowHeight="12.75"/>
  <cols>
    <col min="1" max="1" width="5.140625" customWidth="1"/>
    <col min="2" max="2" width="19.7109375" customWidth="1"/>
    <col min="3" max="3" width="10.42578125" customWidth="1"/>
    <col min="4" max="4" width="15.140625" customWidth="1"/>
    <col min="5" max="5" width="14.140625" customWidth="1"/>
    <col min="6" max="6" width="14" customWidth="1"/>
    <col min="7" max="7" width="1.85546875" customWidth="1"/>
    <col min="8" max="8" width="23.42578125" customWidth="1"/>
    <col min="9" max="9" width="9.140625" customWidth="1"/>
  </cols>
  <sheetData>
    <row r="1" spans="1:24" ht="27.95" customHeight="1">
      <c r="A1" s="462" t="s">
        <v>185</v>
      </c>
      <c r="B1" s="462"/>
      <c r="C1" s="462"/>
      <c r="D1" s="462"/>
      <c r="E1" s="462"/>
      <c r="F1" s="462"/>
      <c r="G1" s="462"/>
      <c r="H1" s="462"/>
      <c r="I1" s="56"/>
      <c r="J1" s="56"/>
    </row>
    <row r="2" spans="1:24" ht="24" customHeight="1">
      <c r="A2" s="462" t="s">
        <v>41</v>
      </c>
      <c r="B2" s="462"/>
      <c r="C2" s="462"/>
      <c r="D2" s="462"/>
      <c r="E2" s="462"/>
      <c r="F2" s="462"/>
      <c r="G2" s="462"/>
      <c r="H2" s="462"/>
      <c r="I2" s="56"/>
      <c r="J2" s="56"/>
    </row>
    <row r="3" spans="1:24" ht="28.5" customHeight="1">
      <c r="A3" s="462" t="s">
        <v>294</v>
      </c>
      <c r="B3" s="462"/>
      <c r="C3" s="462"/>
      <c r="D3" s="462"/>
      <c r="E3" s="462"/>
      <c r="F3" s="462"/>
      <c r="G3" s="462"/>
      <c r="H3" s="462"/>
      <c r="I3" s="56"/>
      <c r="J3" s="56"/>
    </row>
    <row r="4" spans="1:24" ht="75.75" customHeight="1">
      <c r="A4" s="463" t="s">
        <v>295</v>
      </c>
      <c r="B4" s="463"/>
      <c r="C4" s="463"/>
      <c r="D4" s="463"/>
      <c r="E4" s="463"/>
      <c r="F4" s="463"/>
      <c r="G4" s="463"/>
      <c r="H4" s="463"/>
    </row>
    <row r="5" spans="1:24" ht="29.25" customHeight="1">
      <c r="A5" s="54" t="s">
        <v>46</v>
      </c>
      <c r="B5" s="79" t="s">
        <v>98</v>
      </c>
      <c r="C5" s="79"/>
      <c r="D5" s="121"/>
      <c r="E5" s="185" t="s">
        <v>175</v>
      </c>
    </row>
    <row r="6" spans="1:24" ht="29.25" customHeight="1">
      <c r="A6" s="54" t="s">
        <v>46</v>
      </c>
      <c r="B6" s="79" t="s">
        <v>92</v>
      </c>
      <c r="C6" s="79"/>
      <c r="D6" s="43"/>
    </row>
    <row r="7" spans="1:24" ht="24">
      <c r="B7" s="247" t="s">
        <v>99</v>
      </c>
      <c r="C7" s="79" t="s">
        <v>93</v>
      </c>
      <c r="D7" s="79"/>
      <c r="E7" s="152"/>
      <c r="F7" s="152"/>
      <c r="G7" s="152"/>
      <c r="H7" s="152"/>
    </row>
    <row r="8" spans="1:24" ht="24">
      <c r="B8" s="247" t="s">
        <v>100</v>
      </c>
      <c r="C8" s="79" t="s">
        <v>37</v>
      </c>
      <c r="D8" s="79"/>
      <c r="E8" s="79"/>
      <c r="F8" s="79"/>
      <c r="G8" s="79"/>
      <c r="H8" s="79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</row>
    <row r="9" spans="1:24" ht="24">
      <c r="B9" s="247" t="s">
        <v>101</v>
      </c>
      <c r="C9" s="79" t="s">
        <v>162</v>
      </c>
      <c r="D9" s="79"/>
      <c r="E9" s="79"/>
      <c r="F9" s="79"/>
      <c r="G9" s="79"/>
      <c r="H9" s="79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1:24" ht="40.700000000000003" customHeight="1"/>
    <row r="12" spans="1:24" ht="69" customHeight="1">
      <c r="A12" s="463" t="s">
        <v>293</v>
      </c>
      <c r="B12" s="463"/>
      <c r="C12" s="463"/>
      <c r="D12" s="463"/>
      <c r="E12" s="463"/>
      <c r="F12" s="463"/>
      <c r="G12" s="463"/>
      <c r="H12" s="463"/>
    </row>
    <row r="13" spans="1:24" ht="69" customHeight="1">
      <c r="A13" s="248"/>
      <c r="B13" s="248"/>
      <c r="C13" s="248"/>
      <c r="D13" s="248"/>
      <c r="E13" s="248"/>
      <c r="F13" s="248"/>
      <c r="G13" s="248"/>
      <c r="H13" s="248"/>
    </row>
    <row r="14" spans="1:24" ht="29.25" customHeight="1" thickBot="1">
      <c r="B14" s="246" t="s">
        <v>43</v>
      </c>
      <c r="C14" s="33"/>
      <c r="D14" s="246" t="s">
        <v>38</v>
      </c>
      <c r="E14" s="33"/>
      <c r="F14" s="246" t="s">
        <v>39</v>
      </c>
    </row>
    <row r="15" spans="1:24" ht="45.95" customHeight="1">
      <c r="A15" s="197"/>
      <c r="B15" s="250" t="s">
        <v>189</v>
      </c>
      <c r="C15" s="34"/>
      <c r="D15" s="250" t="s">
        <v>194</v>
      </c>
      <c r="E15" s="34"/>
      <c r="F15" s="251" t="s">
        <v>44</v>
      </c>
    </row>
    <row r="16" spans="1:24" ht="36" customHeight="1">
      <c r="A16" s="197"/>
      <c r="B16" s="245" t="s">
        <v>190</v>
      </c>
      <c r="C16" s="34"/>
      <c r="D16" s="249" t="s">
        <v>195</v>
      </c>
      <c r="E16" s="34"/>
      <c r="F16" s="34" t="s">
        <v>44</v>
      </c>
    </row>
    <row r="17" spans="1:8" ht="36" customHeight="1">
      <c r="A17" s="197"/>
      <c r="B17" s="245" t="s">
        <v>191</v>
      </c>
      <c r="C17" s="34"/>
      <c r="D17" s="245" t="s">
        <v>196</v>
      </c>
      <c r="E17" s="34"/>
      <c r="F17" s="34" t="s">
        <v>44</v>
      </c>
    </row>
    <row r="18" spans="1:8" ht="36" customHeight="1">
      <c r="A18" s="197"/>
      <c r="B18" s="245" t="s">
        <v>192</v>
      </c>
      <c r="C18" s="34"/>
      <c r="D18" s="245" t="s">
        <v>196</v>
      </c>
      <c r="E18" s="34"/>
      <c r="F18" s="34" t="s">
        <v>44</v>
      </c>
    </row>
    <row r="19" spans="1:8" ht="123.75" customHeight="1">
      <c r="A19" s="197"/>
      <c r="B19" s="245" t="s">
        <v>193</v>
      </c>
      <c r="C19" s="34"/>
      <c r="D19" s="245" t="s">
        <v>196</v>
      </c>
      <c r="E19" s="34"/>
      <c r="F19" s="34" t="s">
        <v>44</v>
      </c>
    </row>
    <row r="20" spans="1:8" ht="3.75" customHeight="1">
      <c r="B20" s="329"/>
      <c r="C20" s="329"/>
      <c r="D20" s="329"/>
      <c r="E20" s="329"/>
      <c r="F20" s="329"/>
      <c r="G20" s="241"/>
      <c r="H20" s="241"/>
    </row>
    <row r="21" spans="1:8" ht="12.75" hidden="1" customHeight="1">
      <c r="B21" s="193"/>
      <c r="C21" s="193"/>
      <c r="D21" s="193"/>
      <c r="E21" s="193"/>
      <c r="F21" s="193"/>
      <c r="G21" s="193"/>
      <c r="H21" s="193"/>
    </row>
    <row r="22" spans="1:8" ht="22.5">
      <c r="E22" s="204">
        <v>1</v>
      </c>
    </row>
  </sheetData>
  <mergeCells count="5">
    <mergeCell ref="A1:H1"/>
    <mergeCell ref="A2:H2"/>
    <mergeCell ref="A3:H3"/>
    <mergeCell ref="A4:H4"/>
    <mergeCell ref="A12:H12"/>
  </mergeCells>
  <pageMargins left="0.39" right="0.74" top="0.91" bottom="0.43" header="0.3" footer="0.3"/>
  <pageSetup paperSize="9" scale="8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rightToLeft="1" view="pageBreakPreview" topLeftCell="B8" zoomScale="110" zoomScaleSheetLayoutView="110" workbookViewId="0">
      <selection activeCell="R21" sqref="R21"/>
    </sheetView>
  </sheetViews>
  <sheetFormatPr defaultColWidth="9.140625" defaultRowHeight="15"/>
  <cols>
    <col min="1" max="1" width="0.5703125" style="7" hidden="1" customWidth="1"/>
    <col min="2" max="2" width="41.7109375" style="7" customWidth="1"/>
    <col min="3" max="3" width="1.5703125" style="96" customWidth="1"/>
    <col min="4" max="4" width="11.28515625" style="7" customWidth="1"/>
    <col min="5" max="5" width="2" style="7" customWidth="1"/>
    <col min="6" max="6" width="18.7109375" style="7" customWidth="1"/>
    <col min="7" max="7" width="1.85546875" style="7" customWidth="1"/>
    <col min="8" max="8" width="7" style="7" customWidth="1"/>
    <col min="9" max="9" width="1.7109375" style="7" customWidth="1"/>
    <col min="10" max="10" width="10.42578125" style="7" customWidth="1"/>
    <col min="11" max="11" width="1.28515625" style="7" customWidth="1"/>
    <col min="12" max="12" width="6.140625" style="7" customWidth="1"/>
    <col min="13" max="13" width="1.28515625" style="7" customWidth="1"/>
    <col min="14" max="14" width="17" style="7" customWidth="1"/>
    <col min="15" max="15" width="1.42578125" style="7" customWidth="1"/>
    <col min="16" max="16" width="5.140625" style="7" customWidth="1"/>
    <col min="17" max="17" width="1.5703125" style="7" customWidth="1"/>
    <col min="18" max="18" width="11.28515625" style="7" customWidth="1"/>
    <col min="19" max="16384" width="9.140625" style="7"/>
  </cols>
  <sheetData>
    <row r="1" spans="1:18" ht="23.25" customHeight="1">
      <c r="A1" s="6"/>
      <c r="B1" s="462" t="s">
        <v>187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</row>
    <row r="2" spans="1:18" s="188" customFormat="1" ht="23.25" customHeight="1">
      <c r="A2" s="6"/>
      <c r="B2" s="462" t="s">
        <v>114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</row>
    <row r="3" spans="1:18" s="188" customFormat="1" ht="23.25" customHeight="1">
      <c r="A3" s="6"/>
      <c r="B3" s="462" t="str">
        <f>خرید!B3</f>
        <v>سال منتهي به 1393/12/29</v>
      </c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</row>
    <row r="4" spans="1:18" s="120" customFormat="1" ht="32.25" customHeight="1">
      <c r="A4" s="170"/>
      <c r="B4" s="524" t="s">
        <v>156</v>
      </c>
      <c r="C4" s="525"/>
      <c r="D4" s="525"/>
      <c r="E4" s="525"/>
      <c r="F4" s="525"/>
      <c r="G4" s="166"/>
    </row>
    <row r="5" spans="1:18" ht="17.25" customHeight="1">
      <c r="A5" s="6"/>
      <c r="B5" s="526" t="s">
        <v>10</v>
      </c>
      <c r="C5" s="102"/>
      <c r="D5" s="496" t="s">
        <v>274</v>
      </c>
      <c r="E5" s="58"/>
      <c r="F5" s="496" t="s">
        <v>186</v>
      </c>
      <c r="G5" s="58"/>
    </row>
    <row r="6" spans="1:18" s="120" customFormat="1" ht="14.25" customHeight="1">
      <c r="A6" s="170"/>
      <c r="B6" s="527"/>
      <c r="C6" s="171"/>
      <c r="D6" s="497" t="s">
        <v>24</v>
      </c>
      <c r="E6" s="172"/>
      <c r="F6" s="497" t="s">
        <v>24</v>
      </c>
      <c r="G6" s="172"/>
    </row>
    <row r="7" spans="1:18" ht="17.25" customHeight="1">
      <c r="A7" s="6"/>
      <c r="B7" s="131"/>
      <c r="C7" s="102"/>
      <c r="D7" s="62" t="s">
        <v>82</v>
      </c>
      <c r="E7" s="58"/>
      <c r="F7" s="62" t="s">
        <v>82</v>
      </c>
      <c r="G7" s="58"/>
    </row>
    <row r="8" spans="1:18" ht="21.75">
      <c r="A8" s="6"/>
      <c r="B8" s="65" t="s">
        <v>69</v>
      </c>
      <c r="C8" s="66"/>
      <c r="D8" s="61">
        <v>124500</v>
      </c>
      <c r="E8" s="61"/>
      <c r="F8" s="61">
        <v>99500</v>
      </c>
      <c r="G8" s="61"/>
    </row>
    <row r="9" spans="1:18" ht="21.75">
      <c r="A9" s="6"/>
      <c r="B9" s="65" t="s">
        <v>228</v>
      </c>
      <c r="C9" s="66"/>
      <c r="D9" s="61">
        <v>53000</v>
      </c>
      <c r="E9" s="61"/>
      <c r="F9" s="61">
        <v>30000</v>
      </c>
      <c r="G9" s="61"/>
    </row>
    <row r="10" spans="1:18" ht="21.75">
      <c r="A10" s="6"/>
      <c r="B10" s="65" t="s">
        <v>14</v>
      </c>
      <c r="C10" s="66"/>
      <c r="D10" s="61">
        <v>27000</v>
      </c>
      <c r="E10" s="61"/>
      <c r="F10" s="61">
        <v>25000</v>
      </c>
      <c r="G10" s="61"/>
    </row>
    <row r="11" spans="1:18" ht="21.75">
      <c r="A11" s="6"/>
      <c r="B11" s="65" t="s">
        <v>6</v>
      </c>
      <c r="C11" s="66"/>
      <c r="D11" s="61">
        <v>29700</v>
      </c>
      <c r="E11" s="61"/>
      <c r="F11" s="61">
        <v>23800</v>
      </c>
      <c r="G11" s="61"/>
    </row>
    <row r="12" spans="1:18" ht="22.5" thickBot="1">
      <c r="A12" s="6"/>
      <c r="B12" s="65" t="s">
        <v>25</v>
      </c>
      <c r="C12" s="66"/>
      <c r="D12" s="93">
        <f>SUM(D8:D11)</f>
        <v>234200</v>
      </c>
      <c r="E12" s="61"/>
      <c r="F12" s="93">
        <f>SUM(F8:F11)</f>
        <v>178300</v>
      </c>
      <c r="G12" s="61"/>
    </row>
    <row r="13" spans="1:18" ht="13.15" customHeight="1" thickTop="1">
      <c r="A13" s="6"/>
      <c r="B13" s="4"/>
      <c r="C13" s="9"/>
      <c r="D13" s="6"/>
      <c r="E13" s="6"/>
      <c r="F13" s="6"/>
      <c r="G13" s="6"/>
    </row>
    <row r="14" spans="1:18" s="167" customFormat="1" ht="25.5" customHeight="1">
      <c r="A14" s="165"/>
      <c r="B14" s="524" t="s">
        <v>153</v>
      </c>
      <c r="C14" s="524"/>
      <c r="D14" s="525"/>
      <c r="E14" s="525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5"/>
      <c r="Q14" s="191"/>
      <c r="R14" s="191"/>
    </row>
    <row r="15" spans="1:18" s="169" customFormat="1" ht="22.7" customHeight="1">
      <c r="A15" s="168"/>
      <c r="B15" s="190" t="s">
        <v>10</v>
      </c>
      <c r="C15" s="100"/>
      <c r="D15" s="523" t="s">
        <v>274</v>
      </c>
      <c r="E15" s="523"/>
      <c r="F15" s="523"/>
      <c r="G15" s="523"/>
      <c r="H15" s="523"/>
      <c r="I15" s="523"/>
      <c r="J15" s="523"/>
      <c r="K15" s="100"/>
      <c r="L15" s="523" t="s">
        <v>186</v>
      </c>
      <c r="M15" s="523"/>
      <c r="N15" s="523"/>
      <c r="O15" s="523"/>
      <c r="P15" s="523"/>
      <c r="Q15" s="523"/>
      <c r="R15" s="523"/>
    </row>
    <row r="16" spans="1:18" s="169" customFormat="1" ht="22.7" customHeight="1">
      <c r="A16" s="168"/>
      <c r="B16" s="100"/>
      <c r="C16" s="100"/>
      <c r="D16" s="522" t="s">
        <v>177</v>
      </c>
      <c r="E16" s="522"/>
      <c r="F16" s="522"/>
      <c r="G16" s="522"/>
      <c r="H16" s="522"/>
      <c r="I16" s="100"/>
      <c r="J16" s="196"/>
      <c r="K16" s="100"/>
      <c r="L16" s="522" t="s">
        <v>177</v>
      </c>
      <c r="M16" s="522"/>
      <c r="N16" s="522"/>
      <c r="O16" s="522"/>
      <c r="P16" s="522"/>
      <c r="Q16" s="100"/>
      <c r="R16" s="196"/>
    </row>
    <row r="17" spans="1:18" s="23" customFormat="1" ht="45" customHeight="1">
      <c r="A17" s="22"/>
      <c r="B17" s="192"/>
      <c r="C17" s="192"/>
      <c r="D17" s="198" t="s">
        <v>91</v>
      </c>
      <c r="E17" s="103"/>
      <c r="F17" s="199" t="s">
        <v>176</v>
      </c>
      <c r="G17" s="103"/>
      <c r="H17" s="198" t="s">
        <v>17</v>
      </c>
      <c r="I17" s="103"/>
      <c r="J17" s="132" t="s">
        <v>94</v>
      </c>
      <c r="K17" s="103"/>
      <c r="L17" s="198" t="s">
        <v>91</v>
      </c>
      <c r="M17" s="103"/>
      <c r="N17" s="199" t="s">
        <v>176</v>
      </c>
      <c r="O17" s="103"/>
      <c r="P17" s="198" t="s">
        <v>17</v>
      </c>
      <c r="Q17" s="103"/>
      <c r="R17" s="132" t="s">
        <v>94</v>
      </c>
    </row>
    <row r="18" spans="1:18" s="23" customFormat="1" ht="19.5" customHeight="1">
      <c r="A18" s="22"/>
      <c r="B18" s="192"/>
      <c r="C18" s="192"/>
      <c r="D18" s="103"/>
      <c r="E18" s="103"/>
      <c r="F18" s="103"/>
      <c r="G18" s="103"/>
      <c r="H18" s="103"/>
      <c r="I18" s="103"/>
      <c r="J18" s="95" t="s">
        <v>82</v>
      </c>
      <c r="K18" s="103"/>
      <c r="L18" s="103"/>
      <c r="M18" s="103"/>
      <c r="N18" s="103"/>
      <c r="O18" s="103"/>
      <c r="P18" s="103"/>
      <c r="Q18" s="103"/>
      <c r="R18" s="95" t="s">
        <v>82</v>
      </c>
    </row>
    <row r="19" spans="1:18" s="23" customFormat="1" ht="27" customHeight="1">
      <c r="A19" s="22"/>
      <c r="B19" s="326" t="s">
        <v>178</v>
      </c>
      <c r="C19" s="326"/>
      <c r="D19" s="323">
        <v>153</v>
      </c>
      <c r="E19" s="323"/>
      <c r="F19" s="323">
        <v>220</v>
      </c>
      <c r="G19" s="192"/>
      <c r="H19" s="192">
        <v>373</v>
      </c>
      <c r="I19" s="192"/>
      <c r="J19" s="192">
        <v>136800</v>
      </c>
      <c r="K19" s="192"/>
      <c r="L19" s="192">
        <v>153</v>
      </c>
      <c r="M19" s="192"/>
      <c r="N19" s="192">
        <v>220</v>
      </c>
      <c r="O19" s="192"/>
      <c r="P19" s="192">
        <v>373</v>
      </c>
      <c r="Q19" s="192"/>
      <c r="R19" s="192">
        <v>109500</v>
      </c>
    </row>
    <row r="20" spans="1:18" s="23" customFormat="1" ht="27" customHeight="1">
      <c r="A20" s="22"/>
      <c r="B20" s="156" t="s">
        <v>179</v>
      </c>
      <c r="C20" s="104"/>
      <c r="D20" s="262">
        <v>20</v>
      </c>
      <c r="E20" s="262"/>
      <c r="F20" s="262">
        <v>10</v>
      </c>
      <c r="G20" s="262"/>
      <c r="H20" s="262">
        <v>30</v>
      </c>
      <c r="I20" s="262"/>
      <c r="J20" s="262">
        <v>8000</v>
      </c>
      <c r="K20" s="262"/>
      <c r="L20" s="262">
        <v>20</v>
      </c>
      <c r="M20" s="262"/>
      <c r="N20" s="262">
        <v>10</v>
      </c>
      <c r="O20" s="262"/>
      <c r="P20" s="262">
        <v>30</v>
      </c>
      <c r="Q20" s="262"/>
      <c r="R20" s="262">
        <v>6500</v>
      </c>
    </row>
    <row r="21" spans="1:18" s="23" customFormat="1" ht="32.25" customHeight="1" thickBot="1">
      <c r="A21" s="22"/>
      <c r="B21" s="156" t="s">
        <v>84</v>
      </c>
      <c r="C21" s="104"/>
      <c r="D21" s="93">
        <f>SUM(D19:D20)</f>
        <v>173</v>
      </c>
      <c r="E21" s="192"/>
      <c r="F21" s="93">
        <f>SUM(F19:F20)</f>
        <v>230</v>
      </c>
      <c r="G21" s="192"/>
      <c r="H21" s="93">
        <f>SUM(H19:H20)</f>
        <v>403</v>
      </c>
      <c r="I21" s="192"/>
      <c r="J21" s="93">
        <f>SUM(J19:J20)</f>
        <v>144800</v>
      </c>
      <c r="K21" s="192"/>
      <c r="L21" s="93">
        <f>SUM(L19:L20)</f>
        <v>173</v>
      </c>
      <c r="M21" s="192"/>
      <c r="N21" s="93">
        <f>SUM(N19:N20)</f>
        <v>230</v>
      </c>
      <c r="O21" s="192"/>
      <c r="P21" s="93">
        <f>SUM(P19:P20)</f>
        <v>403</v>
      </c>
      <c r="Q21" s="192"/>
      <c r="R21" s="93">
        <f>SUM(R19:R20)</f>
        <v>116000</v>
      </c>
    </row>
    <row r="22" spans="1:18" s="23" customFormat="1" ht="62.25" customHeight="1" thickTop="1">
      <c r="A22" s="22"/>
      <c r="B22" s="156"/>
      <c r="C22" s="104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</row>
    <row r="23" spans="1:18" ht="22.7" customHeight="1">
      <c r="B23" s="486">
        <v>10</v>
      </c>
      <c r="C23" s="486"/>
      <c r="D23" s="486"/>
      <c r="E23" s="486"/>
      <c r="F23" s="486"/>
      <c r="G23" s="486"/>
      <c r="H23" s="486"/>
      <c r="I23" s="486"/>
      <c r="J23" s="486"/>
      <c r="K23" s="486"/>
      <c r="L23" s="486"/>
      <c r="M23" s="486"/>
      <c r="N23" s="486"/>
      <c r="O23" s="486"/>
      <c r="P23" s="486"/>
      <c r="Q23" s="486"/>
      <c r="R23" s="486"/>
    </row>
  </sheetData>
  <mergeCells count="13">
    <mergeCell ref="B23:R23"/>
    <mergeCell ref="D16:H16"/>
    <mergeCell ref="L16:P16"/>
    <mergeCell ref="L15:R15"/>
    <mergeCell ref="B1:P1"/>
    <mergeCell ref="B2:P2"/>
    <mergeCell ref="B3:P3"/>
    <mergeCell ref="B4:F4"/>
    <mergeCell ref="B5:B6"/>
    <mergeCell ref="F5:F6"/>
    <mergeCell ref="D5:D6"/>
    <mergeCell ref="B14:P14"/>
    <mergeCell ref="D15:J15"/>
  </mergeCells>
  <printOptions horizontalCentered="1"/>
  <pageMargins left="0.19685039370078741" right="0.15748031496062992" top="0.35433070866141736" bottom="0.19685039370078741" header="0" footer="0"/>
  <pageSetup paperSize="9" scale="9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rightToLeft="1" view="pageBreakPreview" topLeftCell="A15" zoomScale="110" zoomScaleSheetLayoutView="110" workbookViewId="0">
      <selection activeCell="F18" sqref="F18"/>
    </sheetView>
  </sheetViews>
  <sheetFormatPr defaultColWidth="9.140625" defaultRowHeight="15.75"/>
  <cols>
    <col min="1" max="1" width="0.5703125" style="3" customWidth="1"/>
    <col min="2" max="2" width="34.7109375" style="3" customWidth="1"/>
    <col min="3" max="3" width="5.28515625" style="3" customWidth="1"/>
    <col min="4" max="4" width="16.140625" style="3" customWidth="1"/>
    <col min="5" max="5" width="2" style="3" customWidth="1"/>
    <col min="6" max="6" width="18.28515625" style="3" customWidth="1"/>
    <col min="7" max="16384" width="9.140625" style="3"/>
  </cols>
  <sheetData>
    <row r="1" spans="1:11" ht="24.75" customHeight="1">
      <c r="A1" s="2"/>
      <c r="B1" s="462" t="s">
        <v>187</v>
      </c>
      <c r="C1" s="462"/>
      <c r="D1" s="462"/>
      <c r="E1" s="462"/>
      <c r="F1" s="462"/>
      <c r="G1" s="5"/>
      <c r="H1" s="5"/>
      <c r="I1" s="5"/>
      <c r="J1" s="5"/>
      <c r="K1" s="5"/>
    </row>
    <row r="2" spans="1:11" ht="25.5" customHeight="1">
      <c r="A2" s="2"/>
      <c r="B2" s="462" t="s">
        <v>114</v>
      </c>
      <c r="C2" s="462"/>
      <c r="D2" s="462"/>
      <c r="E2" s="462"/>
      <c r="F2" s="462"/>
      <c r="G2" s="5"/>
      <c r="H2" s="5"/>
      <c r="I2" s="5"/>
      <c r="J2" s="5"/>
      <c r="K2" s="5"/>
    </row>
    <row r="3" spans="1:11" ht="26.25" customHeight="1">
      <c r="A3" s="2"/>
      <c r="B3" s="462" t="s">
        <v>275</v>
      </c>
      <c r="C3" s="462"/>
      <c r="D3" s="462"/>
      <c r="E3" s="462"/>
      <c r="F3" s="462"/>
      <c r="G3" s="2"/>
      <c r="H3" s="2"/>
      <c r="I3" s="2"/>
      <c r="J3" s="2"/>
      <c r="K3" s="2"/>
    </row>
    <row r="4" spans="1:11" ht="62.25" customHeight="1">
      <c r="A4" s="2"/>
      <c r="B4" s="530" t="s">
        <v>161</v>
      </c>
      <c r="C4" s="531"/>
      <c r="D4" s="531"/>
      <c r="E4" s="531"/>
      <c r="F4" s="531"/>
      <c r="G4" s="2"/>
      <c r="H4" s="2"/>
      <c r="I4" s="2"/>
      <c r="J4" s="2"/>
      <c r="K4" s="2"/>
    </row>
    <row r="5" spans="1:11" s="105" customFormat="1" ht="15" customHeight="1">
      <c r="A5" s="51"/>
      <c r="B5" s="498" t="s">
        <v>10</v>
      </c>
      <c r="C5" s="106"/>
      <c r="D5" s="496" t="s">
        <v>274</v>
      </c>
      <c r="E5" s="55"/>
      <c r="F5" s="498" t="s">
        <v>186</v>
      </c>
      <c r="G5" s="51"/>
      <c r="H5" s="51"/>
      <c r="I5" s="51"/>
      <c r="J5" s="51"/>
      <c r="K5" s="51"/>
    </row>
    <row r="6" spans="1:11" s="105" customFormat="1" ht="15" customHeight="1">
      <c r="A6" s="51"/>
      <c r="B6" s="529"/>
      <c r="C6" s="107"/>
      <c r="D6" s="497" t="s">
        <v>24</v>
      </c>
      <c r="E6" s="55"/>
      <c r="F6" s="499"/>
      <c r="G6" s="51"/>
      <c r="H6" s="51"/>
      <c r="I6" s="51"/>
      <c r="J6" s="51"/>
      <c r="K6" s="51"/>
    </row>
    <row r="7" spans="1:11" s="105" customFormat="1" ht="24.75" customHeight="1">
      <c r="A7" s="51"/>
      <c r="B7" s="52"/>
      <c r="C7" s="107"/>
      <c r="D7" s="143" t="s">
        <v>82</v>
      </c>
      <c r="E7" s="143"/>
      <c r="F7" s="143" t="s">
        <v>82</v>
      </c>
      <c r="G7" s="51"/>
      <c r="H7" s="51"/>
      <c r="I7" s="51"/>
      <c r="J7" s="51"/>
      <c r="K7" s="51"/>
    </row>
    <row r="8" spans="1:11" s="105" customFormat="1" ht="24.95" customHeight="1">
      <c r="A8" s="51"/>
      <c r="B8" s="65" t="s">
        <v>69</v>
      </c>
      <c r="C8" s="61"/>
      <c r="D8" s="61">
        <v>8000</v>
      </c>
      <c r="E8" s="61"/>
      <c r="F8" s="61">
        <v>6500</v>
      </c>
      <c r="G8" s="51"/>
      <c r="H8" s="51"/>
      <c r="I8" s="51"/>
      <c r="J8" s="51"/>
      <c r="K8" s="51"/>
    </row>
    <row r="9" spans="1:11" s="105" customFormat="1" ht="24.95" customHeight="1">
      <c r="A9" s="51"/>
      <c r="B9" s="65" t="s">
        <v>70</v>
      </c>
      <c r="C9" s="61"/>
      <c r="D9" s="61">
        <v>120</v>
      </c>
      <c r="E9" s="61"/>
      <c r="F9" s="61">
        <v>110</v>
      </c>
      <c r="G9" s="51"/>
      <c r="H9" s="51"/>
      <c r="I9" s="51"/>
      <c r="J9" s="51"/>
      <c r="K9" s="51"/>
    </row>
    <row r="10" spans="1:11" s="105" customFormat="1" ht="24.95" customHeight="1">
      <c r="A10" s="51"/>
      <c r="B10" s="65" t="s">
        <v>14</v>
      </c>
      <c r="C10" s="61"/>
      <c r="D10" s="61">
        <v>2200</v>
      </c>
      <c r="E10" s="61"/>
      <c r="F10" s="61">
        <v>2000</v>
      </c>
      <c r="G10" s="51"/>
      <c r="H10" s="51"/>
      <c r="I10" s="51"/>
      <c r="J10" s="51"/>
      <c r="K10" s="51"/>
    </row>
    <row r="11" spans="1:11" s="105" customFormat="1" ht="24.95" customHeight="1">
      <c r="A11" s="51"/>
      <c r="B11" s="65" t="s">
        <v>29</v>
      </c>
      <c r="C11" s="61"/>
      <c r="D11" s="61">
        <v>400</v>
      </c>
      <c r="E11" s="61"/>
      <c r="F11" s="61">
        <v>400</v>
      </c>
      <c r="G11" s="51"/>
      <c r="H11" s="51"/>
      <c r="I11" s="51"/>
      <c r="J11" s="51"/>
      <c r="K11" s="51"/>
    </row>
    <row r="12" spans="1:11" s="105" customFormat="1" ht="24.95" customHeight="1">
      <c r="A12" s="51"/>
      <c r="B12" s="65" t="s">
        <v>28</v>
      </c>
      <c r="C12" s="61"/>
      <c r="D12" s="61">
        <v>950</v>
      </c>
      <c r="E12" s="61"/>
      <c r="F12" s="61">
        <v>900</v>
      </c>
      <c r="G12" s="51"/>
      <c r="H12" s="51"/>
      <c r="I12" s="51"/>
      <c r="J12" s="51"/>
      <c r="K12" s="51"/>
    </row>
    <row r="13" spans="1:11" s="105" customFormat="1" ht="24.95" customHeight="1">
      <c r="A13" s="51"/>
      <c r="B13" s="65" t="s">
        <v>27</v>
      </c>
      <c r="C13" s="61"/>
      <c r="D13" s="61">
        <v>1500</v>
      </c>
      <c r="E13" s="61"/>
      <c r="F13" s="61">
        <v>1300</v>
      </c>
      <c r="G13" s="51"/>
      <c r="H13" s="51"/>
      <c r="I13" s="51"/>
      <c r="J13" s="51"/>
      <c r="K13" s="51"/>
    </row>
    <row r="14" spans="1:11" s="105" customFormat="1" ht="24.95" customHeight="1">
      <c r="A14" s="51"/>
      <c r="B14" s="65" t="s">
        <v>71</v>
      </c>
      <c r="C14" s="61"/>
      <c r="D14" s="61">
        <v>5500</v>
      </c>
      <c r="E14" s="61"/>
      <c r="F14" s="61">
        <v>5000</v>
      </c>
      <c r="G14" s="51"/>
      <c r="H14" s="51"/>
      <c r="I14" s="51"/>
      <c r="J14" s="51"/>
      <c r="K14" s="51"/>
    </row>
    <row r="15" spans="1:11" s="105" customFormat="1" ht="24.95" customHeight="1">
      <c r="A15" s="51"/>
      <c r="B15" s="65" t="s">
        <v>145</v>
      </c>
      <c r="C15" s="61"/>
      <c r="D15" s="61">
        <v>800</v>
      </c>
      <c r="E15" s="61"/>
      <c r="F15" s="61">
        <v>800</v>
      </c>
      <c r="G15" s="51"/>
      <c r="H15" s="51"/>
      <c r="I15" s="51"/>
      <c r="J15" s="51"/>
      <c r="K15" s="51"/>
    </row>
    <row r="16" spans="1:11" s="105" customFormat="1" ht="24.95" customHeight="1">
      <c r="A16" s="51"/>
      <c r="B16" s="65" t="s">
        <v>72</v>
      </c>
      <c r="C16" s="61"/>
      <c r="D16" s="61">
        <v>1500</v>
      </c>
      <c r="E16" s="61"/>
      <c r="F16" s="61">
        <v>1300</v>
      </c>
      <c r="G16" s="51"/>
      <c r="H16" s="51"/>
      <c r="I16" s="51"/>
      <c r="J16" s="51"/>
      <c r="K16" s="51"/>
    </row>
    <row r="17" spans="1:11" s="105" customFormat="1" ht="24.95" customHeight="1">
      <c r="A17" s="51"/>
      <c r="B17" s="65" t="s">
        <v>15</v>
      </c>
      <c r="C17" s="61"/>
      <c r="D17" s="61">
        <v>9530</v>
      </c>
      <c r="E17" s="61"/>
      <c r="F17" s="61">
        <v>9390</v>
      </c>
      <c r="G17" s="51"/>
      <c r="H17" s="51"/>
      <c r="I17" s="51"/>
      <c r="J17" s="51"/>
      <c r="K17" s="51"/>
    </row>
    <row r="18" spans="1:11" s="105" customFormat="1" ht="24.95" customHeight="1" thickBot="1">
      <c r="A18" s="51"/>
      <c r="B18" s="65"/>
      <c r="C18" s="61"/>
      <c r="D18" s="93">
        <f>SUM(D8:D17)</f>
        <v>30500</v>
      </c>
      <c r="E18" s="61"/>
      <c r="F18" s="93">
        <f>SUM(F8:F17)</f>
        <v>27700</v>
      </c>
      <c r="G18" s="51"/>
      <c r="H18" s="51"/>
      <c r="I18" s="51"/>
      <c r="J18" s="51"/>
      <c r="K18" s="51"/>
    </row>
    <row r="19" spans="1:11" s="7" customFormat="1" ht="262.5" customHeight="1" thickTop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4.25" customHeight="1">
      <c r="A20" s="2"/>
      <c r="B20" s="528">
        <v>11</v>
      </c>
      <c r="C20" s="528"/>
      <c r="D20" s="528"/>
      <c r="E20" s="528"/>
      <c r="F20" s="528"/>
      <c r="G20" s="2"/>
      <c r="H20" s="2"/>
      <c r="I20" s="2"/>
      <c r="J20" s="2"/>
      <c r="K20" s="2"/>
    </row>
  </sheetData>
  <mergeCells count="8">
    <mergeCell ref="B20:F20"/>
    <mergeCell ref="B5:B6"/>
    <mergeCell ref="B4:F4"/>
    <mergeCell ref="D5:D6"/>
    <mergeCell ref="B1:F1"/>
    <mergeCell ref="B2:F2"/>
    <mergeCell ref="B3:F3"/>
    <mergeCell ref="F5:F6"/>
  </mergeCells>
  <printOptions horizontalCentered="1"/>
  <pageMargins left="0.19685039370078741" right="0.43307086614173229" top="0.39370078740157483" bottom="0.39370078740157483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rightToLeft="1" view="pageBreakPreview" zoomScale="96" zoomScaleSheetLayoutView="96" workbookViewId="0">
      <selection activeCell="E16" sqref="E16"/>
    </sheetView>
  </sheetViews>
  <sheetFormatPr defaultColWidth="9.140625" defaultRowHeight="15.75"/>
  <cols>
    <col min="1" max="1" width="51" style="3" customWidth="1"/>
    <col min="2" max="2" width="5" style="3" customWidth="1"/>
    <col min="3" max="3" width="22.42578125" style="3" customWidth="1"/>
    <col min="4" max="4" width="4" style="3" customWidth="1"/>
    <col min="5" max="5" width="23.140625" style="3" customWidth="1"/>
    <col min="6" max="16384" width="9.140625" style="3"/>
  </cols>
  <sheetData>
    <row r="1" spans="1:10" ht="28.5">
      <c r="A1" s="462" t="s">
        <v>187</v>
      </c>
      <c r="B1" s="462"/>
      <c r="C1" s="462"/>
      <c r="D1" s="462"/>
      <c r="E1" s="462"/>
      <c r="F1" s="210"/>
      <c r="G1" s="210"/>
      <c r="H1" s="210"/>
      <c r="I1" s="210"/>
      <c r="J1" s="210"/>
    </row>
    <row r="2" spans="1:10" ht="28.5">
      <c r="A2" s="462" t="s">
        <v>114</v>
      </c>
      <c r="B2" s="462"/>
      <c r="C2" s="462"/>
      <c r="D2" s="462"/>
      <c r="E2" s="462"/>
      <c r="F2" s="210"/>
      <c r="G2" s="210"/>
      <c r="H2" s="210"/>
      <c r="I2" s="210"/>
      <c r="J2" s="210"/>
    </row>
    <row r="3" spans="1:10" ht="28.5">
      <c r="A3" s="462" t="s">
        <v>275</v>
      </c>
      <c r="B3" s="462"/>
      <c r="C3" s="462"/>
      <c r="D3" s="462"/>
      <c r="E3" s="462"/>
      <c r="F3" s="2"/>
      <c r="G3" s="2"/>
      <c r="H3" s="2"/>
      <c r="I3" s="2"/>
      <c r="J3" s="2"/>
    </row>
    <row r="4" spans="1:10" s="164" customFormat="1" ht="45" customHeight="1">
      <c r="A4" s="532" t="s">
        <v>127</v>
      </c>
      <c r="B4" s="532"/>
      <c r="C4" s="533"/>
      <c r="D4" s="533"/>
      <c r="E4" s="533"/>
      <c r="F4" s="163"/>
      <c r="G4" s="163"/>
      <c r="H4" s="163"/>
      <c r="I4" s="163"/>
      <c r="J4" s="163"/>
    </row>
    <row r="5" spans="1:10" s="108" customFormat="1" ht="18" customHeight="1">
      <c r="A5" s="498" t="s">
        <v>10</v>
      </c>
      <c r="B5" s="206"/>
      <c r="C5" s="498" t="s">
        <v>274</v>
      </c>
      <c r="D5" s="206"/>
      <c r="E5" s="498" t="s">
        <v>186</v>
      </c>
      <c r="F5" s="51"/>
      <c r="G5" s="51"/>
      <c r="H5" s="51"/>
      <c r="I5" s="6"/>
      <c r="J5" s="6"/>
    </row>
    <row r="6" spans="1:10" s="108" customFormat="1" ht="16.5" customHeight="1">
      <c r="A6" s="529"/>
      <c r="B6" s="208"/>
      <c r="C6" s="499"/>
      <c r="D6" s="206"/>
      <c r="E6" s="499"/>
      <c r="F6" s="51"/>
      <c r="G6" s="51"/>
      <c r="H6" s="51"/>
      <c r="I6" s="6"/>
      <c r="J6" s="6"/>
    </row>
    <row r="7" spans="1:10" s="108" customFormat="1" ht="21.75">
      <c r="A7" s="208"/>
      <c r="B7" s="208"/>
      <c r="C7" s="62" t="s">
        <v>82</v>
      </c>
      <c r="D7" s="62"/>
      <c r="E7" s="62" t="s">
        <v>82</v>
      </c>
      <c r="F7" s="51"/>
      <c r="G7" s="51"/>
      <c r="H7" s="51"/>
      <c r="I7" s="6"/>
      <c r="J7" s="6"/>
    </row>
    <row r="8" spans="1:10" s="108" customFormat="1" ht="21.75">
      <c r="A8" s="65" t="s">
        <v>276</v>
      </c>
      <c r="B8" s="65"/>
      <c r="C8" s="254">
        <v>-3000</v>
      </c>
      <c r="D8" s="207"/>
      <c r="E8" s="209">
        <v>-1600</v>
      </c>
      <c r="F8" s="51"/>
      <c r="G8" s="51"/>
      <c r="H8" s="51"/>
      <c r="I8" s="6"/>
      <c r="J8" s="6"/>
    </row>
    <row r="9" spans="1:10" s="108" customFormat="1" ht="22.5" thickBot="1">
      <c r="A9" s="65" t="s">
        <v>84</v>
      </c>
      <c r="B9" s="65"/>
      <c r="C9" s="93">
        <f>SUM(C8)</f>
        <v>-3000</v>
      </c>
      <c r="D9" s="207"/>
      <c r="E9" s="93">
        <f>SUM(E8)</f>
        <v>-1600</v>
      </c>
      <c r="F9" s="51"/>
      <c r="G9" s="51"/>
      <c r="H9" s="51"/>
      <c r="I9" s="6"/>
      <c r="J9" s="6"/>
    </row>
    <row r="10" spans="1:10" s="188" customFormat="1" thickTop="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1.25" customHeight="1">
      <c r="A11" s="253"/>
      <c r="B11" s="208"/>
      <c r="C11" s="252"/>
      <c r="D11" s="206"/>
      <c r="E11" s="252"/>
    </row>
    <row r="12" spans="1:10" ht="21.75">
      <c r="A12" s="65"/>
      <c r="B12" s="65"/>
      <c r="C12" s="254"/>
      <c r="D12" s="207"/>
      <c r="E12" s="254"/>
    </row>
    <row r="13" spans="1:10" ht="21.75">
      <c r="A13" s="65"/>
      <c r="B13" s="65"/>
      <c r="C13" s="209"/>
      <c r="D13" s="207"/>
      <c r="E13" s="209"/>
    </row>
    <row r="14" spans="1:10" ht="21.75">
      <c r="A14" s="65"/>
      <c r="B14" s="65"/>
      <c r="C14" s="209"/>
      <c r="D14" s="207"/>
      <c r="E14" s="209"/>
    </row>
    <row r="15" spans="1:10" ht="21.75">
      <c r="A15" s="138"/>
      <c r="B15" s="65"/>
      <c r="C15" s="209"/>
      <c r="D15" s="207"/>
      <c r="E15" s="209"/>
    </row>
    <row r="16" spans="1:10" ht="21.75">
      <c r="A16" s="65"/>
      <c r="B16" s="65"/>
      <c r="C16" s="209"/>
      <c r="D16" s="207"/>
      <c r="E16" s="209"/>
    </row>
    <row r="17" spans="1:6" ht="21.75">
      <c r="A17" s="65"/>
      <c r="B17" s="65"/>
      <c r="C17" s="254"/>
      <c r="D17" s="207"/>
      <c r="E17" s="254"/>
    </row>
    <row r="18" spans="1:6" ht="124.5" customHeight="1">
      <c r="C18" s="49"/>
      <c r="E18" s="49"/>
    </row>
    <row r="19" spans="1:6" ht="17.25" customHeight="1">
      <c r="B19" s="139">
        <v>12</v>
      </c>
    </row>
    <row r="20" spans="1:6" ht="18">
      <c r="B20" s="325"/>
      <c r="C20" s="325"/>
      <c r="D20" s="325"/>
      <c r="E20" s="325"/>
      <c r="F20" s="325"/>
    </row>
  </sheetData>
  <mergeCells count="7">
    <mergeCell ref="A1:E1"/>
    <mergeCell ref="A2:E2"/>
    <mergeCell ref="A3:E3"/>
    <mergeCell ref="A4:E4"/>
    <mergeCell ref="A5:A6"/>
    <mergeCell ref="C5:C6"/>
    <mergeCell ref="E5:E6"/>
  </mergeCells>
  <printOptions horizontalCentered="1"/>
  <pageMargins left="0.15748031496062992" right="0.78740157480314965" top="0.47244094488188981" bottom="0.19685039370078741" header="0.39370078740157483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rightToLeft="1" view="pageBreakPreview" topLeftCell="A10" zoomScale="110" zoomScaleSheetLayoutView="110" workbookViewId="0">
      <selection activeCell="F16" sqref="F16"/>
    </sheetView>
  </sheetViews>
  <sheetFormatPr defaultColWidth="9.140625" defaultRowHeight="15"/>
  <cols>
    <col min="1" max="1" width="0.5703125" style="7" customWidth="1"/>
    <col min="2" max="2" width="52.140625" style="7" customWidth="1"/>
    <col min="3" max="3" width="8" style="7" customWidth="1"/>
    <col min="4" max="4" width="24.28515625" style="7" customWidth="1"/>
    <col min="5" max="5" width="6.42578125" style="7" customWidth="1"/>
    <col min="6" max="6" width="26.140625" style="7" customWidth="1"/>
    <col min="7" max="16384" width="9.140625" style="7"/>
  </cols>
  <sheetData>
    <row r="1" spans="1:10" ht="28.5">
      <c r="A1" s="6"/>
      <c r="B1" s="462" t="s">
        <v>187</v>
      </c>
      <c r="C1" s="462"/>
      <c r="D1" s="462"/>
      <c r="E1" s="462"/>
      <c r="F1" s="462"/>
      <c r="G1" s="8"/>
      <c r="H1" s="8"/>
      <c r="I1" s="8"/>
      <c r="J1" s="8"/>
    </row>
    <row r="2" spans="1:10" ht="28.5">
      <c r="A2" s="6"/>
      <c r="B2" s="462" t="s">
        <v>114</v>
      </c>
      <c r="C2" s="462"/>
      <c r="D2" s="462"/>
      <c r="E2" s="462"/>
      <c r="F2" s="462"/>
      <c r="G2" s="8"/>
      <c r="H2" s="8"/>
      <c r="I2" s="8"/>
      <c r="J2" s="8"/>
    </row>
    <row r="3" spans="1:10" ht="57" customHeight="1">
      <c r="A3" s="6"/>
      <c r="B3" s="535" t="s">
        <v>275</v>
      </c>
      <c r="C3" s="535"/>
      <c r="D3" s="535"/>
      <c r="E3" s="535"/>
      <c r="F3" s="535"/>
      <c r="G3" s="6"/>
      <c r="H3" s="6"/>
      <c r="I3" s="6"/>
      <c r="J3" s="6"/>
    </row>
    <row r="4" spans="1:10" ht="46.5" customHeight="1">
      <c r="A4" s="6"/>
      <c r="B4" s="315" t="s">
        <v>238</v>
      </c>
      <c r="C4" s="50"/>
      <c r="D4" s="536"/>
      <c r="E4" s="536"/>
      <c r="F4" s="536"/>
      <c r="G4" s="6"/>
      <c r="H4" s="6"/>
      <c r="I4" s="6"/>
      <c r="J4" s="6"/>
    </row>
    <row r="5" spans="1:10" s="108" customFormat="1" ht="21.75">
      <c r="A5" s="6"/>
      <c r="B5" s="498" t="s">
        <v>10</v>
      </c>
      <c r="C5" s="55"/>
      <c r="D5" s="498" t="s">
        <v>274</v>
      </c>
      <c r="E5" s="55"/>
      <c r="F5" s="498" t="s">
        <v>186</v>
      </c>
      <c r="G5" s="6"/>
      <c r="H5" s="6"/>
      <c r="I5" s="6"/>
      <c r="J5" s="6"/>
    </row>
    <row r="6" spans="1:10" s="108" customFormat="1" ht="21.75">
      <c r="A6" s="6"/>
      <c r="B6" s="529"/>
      <c r="C6" s="52"/>
      <c r="D6" s="499"/>
      <c r="E6" s="55"/>
      <c r="F6" s="499"/>
      <c r="G6" s="6"/>
      <c r="H6" s="6"/>
      <c r="I6" s="6"/>
      <c r="J6" s="6"/>
    </row>
    <row r="7" spans="1:10" s="108" customFormat="1" ht="21.75">
      <c r="A7" s="6"/>
      <c r="B7" s="52"/>
      <c r="C7" s="52"/>
      <c r="D7" s="62" t="s">
        <v>82</v>
      </c>
      <c r="E7" s="55"/>
      <c r="F7" s="62" t="s">
        <v>82</v>
      </c>
      <c r="G7" s="6"/>
      <c r="H7" s="6"/>
      <c r="I7" s="6"/>
      <c r="J7" s="6"/>
    </row>
    <row r="8" spans="1:10" s="108" customFormat="1" ht="21.75">
      <c r="A8" s="6"/>
      <c r="B8" s="65" t="s">
        <v>125</v>
      </c>
      <c r="C8" s="65"/>
      <c r="D8" s="61">
        <v>4000</v>
      </c>
      <c r="E8" s="66"/>
      <c r="F8" s="61">
        <v>11500</v>
      </c>
      <c r="G8" s="6"/>
      <c r="H8" s="6"/>
      <c r="I8" s="6"/>
      <c r="J8" s="6"/>
    </row>
    <row r="9" spans="1:10" s="108" customFormat="1" ht="22.5" thickBot="1">
      <c r="A9" s="6"/>
      <c r="B9" s="65"/>
      <c r="C9" s="65"/>
      <c r="D9" s="93">
        <f>SUM(D8:D8)</f>
        <v>4000</v>
      </c>
      <c r="E9" s="66"/>
      <c r="F9" s="93">
        <f>SUM(F8:F8)</f>
        <v>11500</v>
      </c>
      <c r="G9" s="6"/>
      <c r="H9" s="6"/>
      <c r="I9" s="6"/>
      <c r="J9" s="6"/>
    </row>
    <row r="10" spans="1:10" s="108" customFormat="1" ht="22.7" customHeight="1" thickTop="1">
      <c r="A10" s="6"/>
      <c r="B10" s="65"/>
      <c r="C10" s="65"/>
      <c r="D10" s="66"/>
      <c r="E10" s="66"/>
      <c r="F10" s="66"/>
      <c r="G10" s="6"/>
      <c r="H10" s="6"/>
      <c r="I10" s="6"/>
      <c r="J10" s="6"/>
    </row>
    <row r="11" spans="1:10" s="108" customFormat="1" ht="22.5">
      <c r="A11" s="6"/>
      <c r="B11" s="315" t="s">
        <v>239</v>
      </c>
      <c r="C11" s="6"/>
      <c r="G11" s="6"/>
      <c r="H11" s="6"/>
      <c r="I11" s="6"/>
      <c r="J11" s="6"/>
    </row>
    <row r="12" spans="1:10" ht="21.75">
      <c r="A12" s="6"/>
      <c r="B12" s="187"/>
      <c r="C12" s="6"/>
      <c r="D12" s="355" t="s">
        <v>274</v>
      </c>
      <c r="E12" s="186"/>
      <c r="F12" s="355" t="s">
        <v>186</v>
      </c>
      <c r="G12" s="6"/>
      <c r="H12" s="6"/>
      <c r="I12" s="6"/>
      <c r="J12" s="6"/>
    </row>
    <row r="13" spans="1:10" ht="21.75">
      <c r="B13" s="187"/>
      <c r="C13" s="187"/>
      <c r="D13" s="186" t="s">
        <v>144</v>
      </c>
      <c r="E13" s="186"/>
      <c r="F13" s="186" t="s">
        <v>144</v>
      </c>
    </row>
    <row r="14" spans="1:10" ht="21.75">
      <c r="B14" s="121" t="s">
        <v>171</v>
      </c>
      <c r="C14" s="187"/>
      <c r="D14" s="351">
        <v>760</v>
      </c>
      <c r="E14" s="119"/>
      <c r="F14" s="351">
        <v>722</v>
      </c>
    </row>
    <row r="15" spans="1:10" ht="21.75">
      <c r="B15" s="121" t="s">
        <v>172</v>
      </c>
      <c r="C15" s="187"/>
      <c r="D15" s="351">
        <v>760</v>
      </c>
      <c r="E15" s="119"/>
      <c r="F15" s="351">
        <v>722</v>
      </c>
    </row>
    <row r="16" spans="1:10" ht="21.75" customHeight="1">
      <c r="B16"/>
      <c r="C16"/>
      <c r="D16"/>
      <c r="E16"/>
      <c r="F16"/>
    </row>
    <row r="17" spans="2:6" ht="21.75">
      <c r="B17" s="220" t="s">
        <v>181</v>
      </c>
      <c r="C17" s="108"/>
      <c r="D17" s="262">
        <v>500</v>
      </c>
      <c r="E17" s="189"/>
      <c r="F17" s="262">
        <v>400</v>
      </c>
    </row>
    <row r="18" spans="2:6" ht="102.75" customHeight="1">
      <c r="B18"/>
      <c r="C18"/>
      <c r="D18"/>
      <c r="E18"/>
      <c r="F18"/>
    </row>
    <row r="19" spans="2:6" ht="24.75" customHeight="1">
      <c r="B19" s="534">
        <v>13</v>
      </c>
      <c r="C19" s="534"/>
      <c r="D19" s="534"/>
      <c r="E19" s="534"/>
      <c r="F19" s="534"/>
    </row>
    <row r="20" spans="2:6" ht="17.25">
      <c r="B20" s="324"/>
      <c r="C20" s="324"/>
      <c r="D20" s="324"/>
      <c r="E20" s="324"/>
      <c r="F20" s="324"/>
    </row>
  </sheetData>
  <mergeCells count="8">
    <mergeCell ref="B19:F19"/>
    <mergeCell ref="B1:F1"/>
    <mergeCell ref="B2:F2"/>
    <mergeCell ref="F5:F6"/>
    <mergeCell ref="B3:F3"/>
    <mergeCell ref="B5:B6"/>
    <mergeCell ref="D5:D6"/>
    <mergeCell ref="D4:F4"/>
  </mergeCells>
  <pageMargins left="0.39370078740157483" right="1.1811023622047245" top="0.31496062992125984" bottom="0.19685039370078741" header="0.15748031496062992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6"/>
  <sheetViews>
    <sheetView rightToLeft="1" view="pageBreakPreview" topLeftCell="A16" zoomScaleSheetLayoutView="100" workbookViewId="0">
      <selection activeCell="A3" sqref="A3:AG3"/>
    </sheetView>
  </sheetViews>
  <sheetFormatPr defaultRowHeight="12.75"/>
  <cols>
    <col min="1" max="1" width="16.140625" customWidth="1"/>
    <col min="2" max="2" width="2.5703125" customWidth="1"/>
    <col min="3" max="3" width="12" customWidth="1"/>
    <col min="4" max="4" width="2.140625" customWidth="1"/>
    <col min="6" max="6" width="1.7109375" customWidth="1"/>
    <col min="8" max="8" width="2.28515625" customWidth="1"/>
    <col min="10" max="10" width="2.28515625" customWidth="1"/>
    <col min="11" max="11" width="9.140625" customWidth="1"/>
    <col min="12" max="12" width="0.85546875" customWidth="1"/>
    <col min="14" max="14" width="2.28515625" customWidth="1"/>
    <col min="16" max="16" width="2" customWidth="1"/>
    <col min="18" max="18" width="1.7109375" customWidth="1"/>
    <col min="19" max="19" width="11.42578125" customWidth="1"/>
    <col min="20" max="20" width="2.140625" customWidth="1"/>
    <col min="22" max="22" width="2.28515625" customWidth="1"/>
    <col min="24" max="24" width="2.28515625" customWidth="1"/>
    <col min="26" max="26" width="2.42578125" customWidth="1"/>
    <col min="28" max="28" width="1.85546875" customWidth="1"/>
    <col min="29" max="29" width="9.140625" customWidth="1"/>
    <col min="30" max="30" width="1.7109375" customWidth="1"/>
    <col min="32" max="32" width="1.7109375" customWidth="1"/>
  </cols>
  <sheetData>
    <row r="1" spans="1:33" ht="28.5">
      <c r="A1" s="462" t="s">
        <v>187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</row>
    <row r="2" spans="1:33" ht="28.5">
      <c r="A2" s="462" t="s">
        <v>114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</row>
    <row r="3" spans="1:33" ht="28.5">
      <c r="A3" s="462" t="s">
        <v>275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2"/>
      <c r="AG3" s="462"/>
    </row>
    <row r="4" spans="1:33" ht="28.5">
      <c r="A4" s="530" t="s">
        <v>262</v>
      </c>
      <c r="B4" s="530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335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</row>
    <row r="5" spans="1:33" ht="28.5">
      <c r="A5" s="334" t="s">
        <v>263</v>
      </c>
      <c r="B5" s="334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</row>
    <row r="6" spans="1:33" ht="18">
      <c r="A6" s="336"/>
      <c r="B6" s="336"/>
      <c r="C6" s="544">
        <v>1392</v>
      </c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4"/>
      <c r="Q6" s="544"/>
      <c r="R6" s="542"/>
      <c r="S6" s="542"/>
      <c r="T6" s="542"/>
      <c r="U6" s="542"/>
      <c r="V6" s="337"/>
      <c r="W6" s="542">
        <v>1393</v>
      </c>
      <c r="X6" s="542"/>
      <c r="Y6" s="542"/>
      <c r="Z6" s="542"/>
      <c r="AA6" s="542"/>
      <c r="AB6" s="544"/>
      <c r="AC6" s="544"/>
      <c r="AD6" s="544"/>
      <c r="AE6" s="544"/>
      <c r="AF6" s="544"/>
      <c r="AG6" s="544"/>
    </row>
    <row r="7" spans="1:33" ht="18">
      <c r="A7" s="539" t="s">
        <v>246</v>
      </c>
      <c r="B7" s="336"/>
      <c r="C7" s="540" t="s">
        <v>247</v>
      </c>
      <c r="D7" s="540"/>
      <c r="E7" s="540"/>
      <c r="F7" s="540"/>
      <c r="G7" s="540"/>
      <c r="H7" s="540"/>
      <c r="I7" s="540"/>
      <c r="J7" s="540"/>
      <c r="K7" s="540"/>
      <c r="L7" s="336"/>
      <c r="M7" s="540" t="s">
        <v>248</v>
      </c>
      <c r="N7" s="540"/>
      <c r="O7" s="540"/>
      <c r="P7" s="540"/>
      <c r="Q7" s="540"/>
      <c r="R7" s="338"/>
      <c r="S7" s="540" t="s">
        <v>247</v>
      </c>
      <c r="T7" s="540"/>
      <c r="U7" s="540"/>
      <c r="V7" s="540"/>
      <c r="W7" s="540"/>
      <c r="X7" s="540"/>
      <c r="Y7" s="540"/>
      <c r="Z7" s="540"/>
      <c r="AA7" s="540"/>
      <c r="AB7" s="339"/>
      <c r="AC7" s="543" t="s">
        <v>248</v>
      </c>
      <c r="AD7" s="543"/>
      <c r="AE7" s="543"/>
      <c r="AF7" s="543"/>
      <c r="AG7" s="543"/>
    </row>
    <row r="8" spans="1:33" ht="86.25">
      <c r="A8" s="539"/>
      <c r="B8" s="340"/>
      <c r="C8" s="340" t="s">
        <v>249</v>
      </c>
      <c r="D8" s="340"/>
      <c r="E8" s="340" t="s">
        <v>250</v>
      </c>
      <c r="F8" s="340"/>
      <c r="G8" s="340" t="s">
        <v>251</v>
      </c>
      <c r="H8" s="340"/>
      <c r="I8" s="340" t="s">
        <v>252</v>
      </c>
      <c r="J8" s="340"/>
      <c r="K8" s="340" t="s">
        <v>253</v>
      </c>
      <c r="L8" s="340"/>
      <c r="M8" s="340" t="s">
        <v>254</v>
      </c>
      <c r="N8" s="340"/>
      <c r="O8" s="340" t="s">
        <v>255</v>
      </c>
      <c r="P8" s="340"/>
      <c r="Q8" s="340" t="s">
        <v>256</v>
      </c>
      <c r="R8" s="340"/>
      <c r="S8" s="340" t="s">
        <v>249</v>
      </c>
      <c r="T8" s="340"/>
      <c r="U8" s="340" t="s">
        <v>250</v>
      </c>
      <c r="V8" s="340"/>
      <c r="W8" s="340" t="s">
        <v>251</v>
      </c>
      <c r="X8" s="340"/>
      <c r="Y8" s="340" t="s">
        <v>252</v>
      </c>
      <c r="Z8" s="340"/>
      <c r="AA8" s="340" t="s">
        <v>257</v>
      </c>
      <c r="AB8" s="340"/>
      <c r="AC8" s="340" t="s">
        <v>254</v>
      </c>
      <c r="AD8" s="340"/>
      <c r="AE8" s="340" t="s">
        <v>255</v>
      </c>
      <c r="AF8" s="340"/>
      <c r="AG8" s="340" t="s">
        <v>256</v>
      </c>
    </row>
    <row r="9" spans="1:33" ht="24">
      <c r="A9" s="347" t="s">
        <v>261</v>
      </c>
      <c r="B9" s="342"/>
      <c r="C9" s="347" t="s">
        <v>264</v>
      </c>
      <c r="D9" s="342"/>
      <c r="E9" s="341" t="s">
        <v>258</v>
      </c>
      <c r="F9" s="342"/>
      <c r="G9" s="341" t="s">
        <v>258</v>
      </c>
      <c r="H9" s="342"/>
      <c r="I9" s="341" t="s">
        <v>258</v>
      </c>
      <c r="J9" s="342"/>
      <c r="K9" s="341" t="s">
        <v>258</v>
      </c>
      <c r="L9" s="342"/>
      <c r="M9" s="341" t="s">
        <v>258</v>
      </c>
      <c r="N9" s="342"/>
      <c r="O9" s="341" t="s">
        <v>258</v>
      </c>
      <c r="P9" s="342"/>
      <c r="Q9" s="333">
        <v>4500</v>
      </c>
      <c r="R9" s="342"/>
      <c r="S9" s="347" t="s">
        <v>277</v>
      </c>
      <c r="T9" s="342"/>
      <c r="U9" s="341" t="s">
        <v>258</v>
      </c>
      <c r="V9" s="342"/>
      <c r="W9" s="341" t="s">
        <v>258</v>
      </c>
      <c r="X9" s="342"/>
      <c r="Y9" s="341" t="s">
        <v>258</v>
      </c>
      <c r="Z9" s="342"/>
      <c r="AA9" s="341" t="s">
        <v>258</v>
      </c>
      <c r="AB9" s="342"/>
      <c r="AC9" s="341" t="s">
        <v>258</v>
      </c>
      <c r="AD9" s="342"/>
      <c r="AE9" s="341" t="s">
        <v>258</v>
      </c>
      <c r="AF9" s="342"/>
      <c r="AG9" s="128">
        <v>5000</v>
      </c>
    </row>
    <row r="10" spans="1:33" ht="24.75" thickBot="1">
      <c r="A10" s="342" t="s">
        <v>17</v>
      </c>
      <c r="B10" s="342"/>
      <c r="C10" s="342"/>
      <c r="D10" s="342"/>
      <c r="E10" s="342"/>
      <c r="F10" s="342"/>
      <c r="G10" s="342"/>
      <c r="H10" s="342"/>
      <c r="I10" s="342"/>
      <c r="J10" s="342"/>
      <c r="K10" s="343" t="s">
        <v>258</v>
      </c>
      <c r="L10" s="342"/>
      <c r="M10" s="342"/>
      <c r="N10" s="342"/>
      <c r="O10" s="342"/>
      <c r="P10" s="342"/>
      <c r="Q10" s="115">
        <v>4500</v>
      </c>
      <c r="R10" s="342"/>
      <c r="S10" s="342"/>
      <c r="T10" s="342"/>
      <c r="U10" s="342"/>
      <c r="V10" s="342"/>
      <c r="W10" s="342"/>
      <c r="X10" s="342"/>
      <c r="Y10" s="342"/>
      <c r="Z10" s="342"/>
      <c r="AA10" s="343" t="s">
        <v>258</v>
      </c>
      <c r="AB10" s="342"/>
      <c r="AC10" s="342"/>
      <c r="AD10" s="342"/>
      <c r="AE10" s="342"/>
      <c r="AF10" s="342"/>
      <c r="AG10" s="128">
        <v>5000</v>
      </c>
    </row>
    <row r="11" spans="1:33" ht="24.75" thickTop="1">
      <c r="A11" s="350" t="s">
        <v>259</v>
      </c>
      <c r="B11" s="350"/>
      <c r="C11" s="350"/>
      <c r="D11" s="350"/>
      <c r="E11" s="350"/>
      <c r="F11" s="350"/>
      <c r="G11" s="350"/>
      <c r="H11" s="350"/>
      <c r="I11" s="350"/>
      <c r="J11" s="344"/>
      <c r="K11" s="345"/>
      <c r="L11" s="345"/>
      <c r="M11" s="345"/>
      <c r="N11" s="345"/>
      <c r="O11" s="345"/>
      <c r="P11" s="345"/>
      <c r="Q11" s="115" t="s">
        <v>258</v>
      </c>
      <c r="R11" s="342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115" t="s">
        <v>258</v>
      </c>
    </row>
    <row r="12" spans="1:33" ht="24.75" thickBot="1">
      <c r="A12" s="350" t="s">
        <v>260</v>
      </c>
      <c r="B12" s="350"/>
      <c r="C12" s="350"/>
      <c r="D12" s="350"/>
      <c r="E12" s="350"/>
      <c r="F12" s="350"/>
      <c r="G12" s="350"/>
      <c r="H12" s="350"/>
      <c r="I12" s="350"/>
      <c r="J12" s="344"/>
      <c r="K12" s="344"/>
      <c r="L12" s="344"/>
      <c r="M12" s="344"/>
      <c r="N12" s="344"/>
      <c r="O12" s="344"/>
      <c r="P12" s="344"/>
      <c r="Q12" s="349">
        <v>4500</v>
      </c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344"/>
      <c r="AG12" s="349">
        <v>5000</v>
      </c>
    </row>
    <row r="13" spans="1:33" ht="23.25" thickTop="1">
      <c r="A13" s="334"/>
    </row>
    <row r="14" spans="1:33" ht="22.5">
      <c r="A14" s="334"/>
    </row>
    <row r="15" spans="1:33" ht="18">
      <c r="A15" s="336"/>
      <c r="B15" s="336"/>
      <c r="C15" s="542"/>
      <c r="D15" s="542"/>
      <c r="E15" s="542"/>
      <c r="F15" s="542"/>
      <c r="G15" s="542"/>
      <c r="H15" s="542"/>
      <c r="I15" s="542"/>
      <c r="J15" s="542"/>
      <c r="K15" s="542"/>
      <c r="L15" s="542"/>
      <c r="M15" s="542"/>
      <c r="N15" s="542"/>
      <c r="O15" s="542"/>
      <c r="P15" s="542"/>
      <c r="Q15" s="542"/>
      <c r="R15" s="542"/>
      <c r="S15" s="542"/>
      <c r="T15" s="542"/>
      <c r="U15" s="542"/>
      <c r="V15" s="337"/>
      <c r="W15" s="542"/>
      <c r="X15" s="542"/>
      <c r="Y15" s="542"/>
      <c r="Z15" s="542"/>
      <c r="AA15" s="542"/>
      <c r="AB15" s="542"/>
      <c r="AC15" s="542"/>
      <c r="AD15" s="542"/>
      <c r="AE15" s="542"/>
      <c r="AF15" s="542"/>
      <c r="AG15" s="542"/>
    </row>
    <row r="16" spans="1:33" ht="18">
      <c r="A16" s="541"/>
      <c r="B16" s="336"/>
      <c r="C16" s="542"/>
      <c r="D16" s="542"/>
      <c r="E16" s="542"/>
      <c r="F16" s="542"/>
      <c r="G16" s="542"/>
      <c r="H16" s="542"/>
      <c r="I16" s="542"/>
      <c r="J16" s="542"/>
      <c r="K16" s="542"/>
      <c r="L16" s="336"/>
      <c r="M16" s="542"/>
      <c r="N16" s="542"/>
      <c r="O16" s="542"/>
      <c r="P16" s="542"/>
      <c r="Q16" s="542"/>
      <c r="R16" s="338"/>
      <c r="S16" s="542"/>
      <c r="T16" s="542"/>
      <c r="U16" s="542"/>
      <c r="V16" s="542"/>
      <c r="W16" s="542"/>
      <c r="X16" s="542"/>
      <c r="Y16" s="542"/>
      <c r="Z16" s="542"/>
      <c r="AA16" s="542"/>
      <c r="AB16" s="339"/>
      <c r="AC16" s="537"/>
      <c r="AD16" s="537"/>
      <c r="AE16" s="537"/>
      <c r="AF16" s="537"/>
      <c r="AG16" s="537"/>
    </row>
    <row r="17" spans="1:33" ht="17.25">
      <c r="A17" s="541"/>
      <c r="B17" s="340"/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  <c r="AA17" s="340"/>
      <c r="AB17" s="340"/>
      <c r="AC17" s="340"/>
      <c r="AD17" s="340"/>
      <c r="AE17" s="340"/>
      <c r="AF17" s="340"/>
      <c r="AG17" s="340"/>
    </row>
    <row r="18" spans="1:33" ht="17.25">
      <c r="A18" s="348"/>
      <c r="B18" s="348"/>
      <c r="C18" s="348"/>
      <c r="D18" s="348"/>
      <c r="E18" s="348"/>
      <c r="F18" s="348"/>
      <c r="G18" s="348"/>
      <c r="H18" s="348"/>
      <c r="I18" s="348"/>
      <c r="J18" s="348"/>
      <c r="K18" s="348"/>
      <c r="L18" s="342"/>
      <c r="M18" s="348"/>
      <c r="N18" s="342"/>
      <c r="O18" s="348"/>
      <c r="P18" s="342"/>
      <c r="Q18" s="348"/>
      <c r="R18" s="342"/>
      <c r="S18" s="348"/>
      <c r="T18" s="342"/>
      <c r="U18" s="348"/>
      <c r="V18" s="342"/>
      <c r="W18" s="348"/>
      <c r="X18" s="342"/>
      <c r="Y18" s="348"/>
      <c r="Z18" s="342"/>
      <c r="AA18" s="348"/>
      <c r="AB18" s="342"/>
      <c r="AC18" s="348"/>
      <c r="AD18" s="348"/>
      <c r="AE18" s="348"/>
      <c r="AF18" s="348"/>
      <c r="AG18" s="348"/>
    </row>
    <row r="19" spans="1:33" ht="17.25">
      <c r="A19" s="348"/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2"/>
      <c r="M19" s="342"/>
      <c r="N19" s="342"/>
      <c r="O19" s="342"/>
      <c r="P19" s="342"/>
      <c r="Q19" s="342"/>
      <c r="R19" s="342"/>
      <c r="S19" s="342"/>
      <c r="T19" s="342"/>
      <c r="U19" s="342"/>
      <c r="V19" s="342"/>
      <c r="W19" s="342"/>
      <c r="X19" s="342"/>
      <c r="Y19" s="342"/>
      <c r="Z19" s="342"/>
      <c r="AA19" s="342"/>
      <c r="AB19" s="342"/>
      <c r="AC19" s="348"/>
      <c r="AD19" s="348"/>
      <c r="AE19" s="348"/>
      <c r="AF19" s="348"/>
      <c r="AG19" s="348"/>
    </row>
    <row r="20" spans="1:33" ht="17.25">
      <c r="A20" s="348"/>
      <c r="B20" s="348"/>
      <c r="C20" s="348"/>
      <c r="D20" s="348"/>
      <c r="E20" s="348"/>
      <c r="F20" s="348"/>
      <c r="G20" s="348"/>
      <c r="H20" s="348"/>
      <c r="I20" s="348"/>
      <c r="J20" s="348"/>
      <c r="K20" s="348"/>
      <c r="L20" s="342"/>
      <c r="M20" s="342"/>
      <c r="N20" s="342"/>
      <c r="O20" s="342"/>
      <c r="P20" s="342"/>
      <c r="Q20" s="348"/>
      <c r="R20" s="342"/>
      <c r="S20" s="342"/>
      <c r="T20" s="342"/>
      <c r="U20" s="342"/>
      <c r="V20" s="342"/>
      <c r="W20" s="342"/>
      <c r="X20" s="342"/>
      <c r="Y20" s="342"/>
      <c r="Z20" s="342"/>
      <c r="AA20" s="348"/>
      <c r="AB20" s="342"/>
      <c r="AC20" s="348"/>
      <c r="AD20" s="348"/>
      <c r="AE20" s="348"/>
      <c r="AF20" s="348"/>
      <c r="AG20" s="348"/>
    </row>
    <row r="21" spans="1:33" ht="17.25">
      <c r="A21" s="348"/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2"/>
      <c r="M21" s="342"/>
      <c r="N21" s="342"/>
      <c r="O21" s="342"/>
      <c r="P21" s="342"/>
      <c r="Q21" s="348"/>
      <c r="R21" s="342"/>
      <c r="S21" s="342"/>
      <c r="T21" s="342"/>
      <c r="U21" s="342"/>
      <c r="V21" s="342"/>
      <c r="W21" s="342"/>
      <c r="X21" s="342"/>
      <c r="Y21" s="342"/>
      <c r="Z21" s="342"/>
      <c r="AA21" s="348"/>
      <c r="AB21" s="342"/>
      <c r="AC21" s="348"/>
      <c r="AD21" s="348"/>
      <c r="AE21" s="348"/>
      <c r="AF21" s="348"/>
      <c r="AG21" s="348"/>
    </row>
    <row r="22" spans="1:33" ht="17.25">
      <c r="A22" s="344"/>
      <c r="B22" s="344"/>
      <c r="C22" s="344"/>
      <c r="D22" s="344"/>
      <c r="E22" s="344"/>
      <c r="F22" s="344"/>
      <c r="G22" s="344"/>
      <c r="H22" s="344"/>
      <c r="I22" s="344"/>
      <c r="J22" s="344"/>
      <c r="K22" s="345"/>
      <c r="L22" s="345"/>
      <c r="M22" s="345"/>
      <c r="N22" s="345"/>
      <c r="O22" s="345"/>
      <c r="P22" s="345"/>
      <c r="Q22" s="348"/>
      <c r="R22" s="342"/>
      <c r="S22" s="344"/>
      <c r="T22" s="344"/>
      <c r="U22" s="344"/>
      <c r="V22" s="344"/>
      <c r="W22" s="344"/>
      <c r="X22" s="344"/>
      <c r="Y22" s="344"/>
      <c r="Z22" s="344"/>
      <c r="AA22" s="345"/>
      <c r="AB22" s="344"/>
      <c r="AC22" s="345"/>
      <c r="AD22" s="345"/>
      <c r="AE22" s="345"/>
      <c r="AF22" s="345"/>
      <c r="AG22" s="348"/>
    </row>
    <row r="23" spans="1:33" ht="17.25">
      <c r="A23" s="344"/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8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5"/>
      <c r="AD23" s="345"/>
      <c r="AE23" s="345"/>
      <c r="AF23" s="345"/>
      <c r="AG23" s="348"/>
    </row>
    <row r="24" spans="1:33" ht="17.25">
      <c r="A24" s="344"/>
      <c r="B24" s="344"/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5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</row>
    <row r="25" spans="1:33" ht="21.75" customHeight="1">
      <c r="A25" s="344"/>
      <c r="B25" s="538"/>
      <c r="C25" s="538"/>
      <c r="D25" s="538"/>
      <c r="E25" s="538"/>
      <c r="F25" s="538"/>
      <c r="G25" s="538"/>
      <c r="H25" s="538"/>
      <c r="I25" s="538"/>
      <c r="J25" s="538"/>
      <c r="K25" s="538"/>
      <c r="L25" s="538"/>
      <c r="M25" s="538"/>
      <c r="N25" s="538"/>
      <c r="O25" s="538"/>
      <c r="P25" s="538"/>
      <c r="Q25" s="538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</row>
    <row r="26" spans="1:33" ht="22.5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346">
        <v>14</v>
      </c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</row>
  </sheetData>
  <mergeCells count="19">
    <mergeCell ref="A1:AG1"/>
    <mergeCell ref="A2:AG2"/>
    <mergeCell ref="A3:AG3"/>
    <mergeCell ref="A4:U4"/>
    <mergeCell ref="C6:U6"/>
    <mergeCell ref="W6:AG6"/>
    <mergeCell ref="AC16:AG16"/>
    <mergeCell ref="B25:Q25"/>
    <mergeCell ref="A7:A8"/>
    <mergeCell ref="C7:K7"/>
    <mergeCell ref="M7:Q7"/>
    <mergeCell ref="S7:AA7"/>
    <mergeCell ref="A16:A17"/>
    <mergeCell ref="C16:K16"/>
    <mergeCell ref="M16:Q16"/>
    <mergeCell ref="S16:AA16"/>
    <mergeCell ref="AC7:AG7"/>
    <mergeCell ref="C15:U15"/>
    <mergeCell ref="W15:AG15"/>
  </mergeCells>
  <pageMargins left="0.15" right="0.13" top="0.74803149606299213" bottom="0.74803149606299213" header="0.31496062992125984" footer="0.31496062992125984"/>
  <pageSetup paperSize="9" scale="7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rightToLeft="1" view="pageBreakPreview" zoomScaleSheetLayoutView="100" workbookViewId="0">
      <selection activeCell="C8" sqref="C8"/>
    </sheetView>
  </sheetViews>
  <sheetFormatPr defaultRowHeight="12.75"/>
  <cols>
    <col min="1" max="1" width="32.5703125" customWidth="1"/>
    <col min="2" max="2" width="12.28515625" customWidth="1"/>
    <col min="3" max="3" width="2.140625" customWidth="1"/>
    <col min="5" max="5" width="1.5703125" style="53" customWidth="1"/>
    <col min="6" max="6" width="12.5703125" style="53" customWidth="1"/>
    <col min="7" max="7" width="1.7109375" style="53" customWidth="1"/>
    <col min="8" max="8" width="12.140625" customWidth="1"/>
    <col min="9" max="9" width="2" customWidth="1"/>
    <col min="10" max="10" width="11.28515625" customWidth="1"/>
    <col min="11" max="11" width="1.42578125" customWidth="1"/>
    <col min="12" max="12" width="15" customWidth="1"/>
    <col min="13" max="13" width="1.85546875" customWidth="1"/>
    <col min="14" max="14" width="13.5703125" customWidth="1"/>
    <col min="15" max="15" width="1.7109375" customWidth="1"/>
    <col min="16" max="16" width="5.5703125" customWidth="1"/>
    <col min="17" max="17" width="4" customWidth="1"/>
    <col min="18" max="18" width="1.85546875" customWidth="1"/>
    <col min="19" max="19" width="8" style="299" customWidth="1"/>
    <col min="20" max="20" width="3.140625" style="299" customWidth="1"/>
  </cols>
  <sheetData>
    <row r="1" spans="1:20" s="7" customFormat="1" ht="21.75" customHeight="1">
      <c r="A1" s="462" t="s">
        <v>187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</row>
    <row r="2" spans="1:20" s="7" customFormat="1" ht="21.75" customHeight="1">
      <c r="A2" s="462" t="s">
        <v>114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</row>
    <row r="3" spans="1:20" s="7" customFormat="1" ht="21.75" customHeight="1">
      <c r="A3" s="462" t="s">
        <v>275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</row>
    <row r="4" spans="1:20" s="7" customFormat="1" ht="24.75" customHeight="1">
      <c r="A4" s="331" t="s">
        <v>242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S4" s="292"/>
      <c r="T4" s="292"/>
    </row>
    <row r="5" spans="1:20" s="197" customFormat="1" ht="22.7" customHeight="1">
      <c r="A5" s="157"/>
      <c r="B5" s="157"/>
      <c r="C5" s="157"/>
      <c r="D5" s="157"/>
      <c r="E5" s="157"/>
      <c r="F5" s="450" t="s">
        <v>186</v>
      </c>
      <c r="G5" s="158"/>
      <c r="H5" s="548" t="s">
        <v>274</v>
      </c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548"/>
      <c r="T5" s="548"/>
    </row>
    <row r="6" spans="1:20" s="197" customFormat="1" ht="22.7" customHeight="1">
      <c r="A6" s="157"/>
      <c r="B6" s="158"/>
      <c r="C6" s="159"/>
      <c r="D6" s="158"/>
      <c r="E6" s="159"/>
      <c r="F6" s="160"/>
      <c r="G6" s="159"/>
      <c r="H6" s="548" t="s">
        <v>73</v>
      </c>
      <c r="I6" s="548"/>
      <c r="J6" s="548"/>
      <c r="K6" s="548"/>
      <c r="L6" s="548"/>
      <c r="M6" s="159"/>
      <c r="N6" s="548" t="s">
        <v>74</v>
      </c>
      <c r="O6" s="548"/>
      <c r="P6" s="548"/>
      <c r="Q6" s="548"/>
      <c r="R6" s="548"/>
      <c r="S6" s="547"/>
      <c r="T6" s="547"/>
    </row>
    <row r="7" spans="1:20" s="197" customFormat="1" ht="21.75">
      <c r="A7" s="157"/>
      <c r="B7" s="211" t="s">
        <v>75</v>
      </c>
      <c r="C7" s="159"/>
      <c r="D7" s="211" t="s">
        <v>76</v>
      </c>
      <c r="E7" s="159"/>
      <c r="F7" s="161" t="s">
        <v>81</v>
      </c>
      <c r="G7" s="159"/>
      <c r="H7" s="211" t="s">
        <v>77</v>
      </c>
      <c r="I7" s="159"/>
      <c r="J7" s="211" t="s">
        <v>78</v>
      </c>
      <c r="K7" s="158"/>
      <c r="L7" s="211" t="s">
        <v>169</v>
      </c>
      <c r="M7" s="159"/>
      <c r="N7" s="211" t="s">
        <v>77</v>
      </c>
      <c r="O7" s="159"/>
      <c r="P7" s="548" t="s">
        <v>79</v>
      </c>
      <c r="Q7" s="548"/>
      <c r="R7" s="158"/>
      <c r="S7" s="552" t="s">
        <v>80</v>
      </c>
      <c r="T7" s="552"/>
    </row>
    <row r="8" spans="1:20" s="197" customFormat="1" ht="21.75" customHeight="1">
      <c r="A8" s="157"/>
      <c r="B8" s="157"/>
      <c r="C8" s="162"/>
      <c r="D8" s="162"/>
      <c r="E8" s="162"/>
      <c r="F8" s="550" t="s">
        <v>82</v>
      </c>
      <c r="G8" s="550"/>
      <c r="H8" s="159" t="s">
        <v>82</v>
      </c>
      <c r="I8" s="159"/>
      <c r="J8" s="159" t="s">
        <v>82</v>
      </c>
      <c r="K8" s="159"/>
      <c r="L8" s="159"/>
      <c r="M8" s="159"/>
      <c r="N8" s="159" t="s">
        <v>82</v>
      </c>
      <c r="O8" s="159"/>
      <c r="P8" s="554" t="s">
        <v>82</v>
      </c>
      <c r="Q8" s="554"/>
      <c r="R8" s="159"/>
      <c r="S8" s="550" t="s">
        <v>82</v>
      </c>
      <c r="T8" s="550"/>
    </row>
    <row r="9" spans="1:20" s="197" customFormat="1" ht="18.95" customHeight="1">
      <c r="A9" s="233" t="s">
        <v>170</v>
      </c>
      <c r="B9" s="234"/>
      <c r="C9" s="235"/>
      <c r="D9" s="234"/>
      <c r="E9" s="235"/>
      <c r="F9" s="236"/>
      <c r="G9" s="235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93"/>
      <c r="T9" s="293"/>
    </row>
    <row r="10" spans="1:20" s="197" customFormat="1" ht="18.95" customHeight="1">
      <c r="A10" s="157" t="s">
        <v>83</v>
      </c>
      <c r="B10" s="231"/>
      <c r="C10" s="162"/>
      <c r="D10" s="231"/>
      <c r="E10" s="162"/>
      <c r="F10" s="265"/>
      <c r="G10" s="162"/>
      <c r="H10" s="237"/>
      <c r="I10" s="158"/>
      <c r="J10" s="237"/>
      <c r="K10" s="237"/>
      <c r="L10" s="237"/>
      <c r="M10" s="158"/>
      <c r="N10" s="237"/>
      <c r="O10" s="158"/>
      <c r="P10" s="555"/>
      <c r="Q10" s="555"/>
      <c r="R10" s="237"/>
      <c r="S10" s="553"/>
      <c r="T10" s="553"/>
    </row>
    <row r="11" spans="1:20" s="197" customFormat="1" ht="18.95" customHeight="1">
      <c r="A11" s="157" t="s">
        <v>229</v>
      </c>
      <c r="B11" s="303" t="s">
        <v>235</v>
      </c>
      <c r="C11" s="162"/>
      <c r="D11" s="313">
        <v>0.22</v>
      </c>
      <c r="E11" s="162"/>
      <c r="F11" s="300">
        <v>75800</v>
      </c>
      <c r="G11" s="162"/>
      <c r="H11" s="262">
        <v>68000</v>
      </c>
      <c r="I11" s="158"/>
      <c r="J11" s="262">
        <v>15442</v>
      </c>
      <c r="K11" s="158"/>
      <c r="L11" s="264" t="s">
        <v>234</v>
      </c>
      <c r="M11" s="158"/>
      <c r="N11" s="262">
        <v>75800</v>
      </c>
      <c r="O11" s="158"/>
      <c r="P11" s="545">
        <v>11642</v>
      </c>
      <c r="Q11" s="545"/>
      <c r="R11" s="158"/>
      <c r="S11" s="547">
        <f>F11+H11+J11-N11-P11</f>
        <v>71800</v>
      </c>
      <c r="T11" s="547"/>
    </row>
    <row r="12" spans="1:20" s="197" customFormat="1" ht="18.95" customHeight="1">
      <c r="A12" s="157" t="s">
        <v>230</v>
      </c>
      <c r="B12" s="303" t="s">
        <v>235</v>
      </c>
      <c r="C12" s="162"/>
      <c r="D12" s="313">
        <v>0.22</v>
      </c>
      <c r="E12" s="162"/>
      <c r="F12" s="300">
        <v>31200</v>
      </c>
      <c r="G12" s="162"/>
      <c r="H12" s="262">
        <v>25000</v>
      </c>
      <c r="I12" s="158"/>
      <c r="J12" s="262">
        <v>5500</v>
      </c>
      <c r="K12" s="158"/>
      <c r="L12" s="264" t="s">
        <v>234</v>
      </c>
      <c r="M12" s="158"/>
      <c r="N12" s="262">
        <v>36200</v>
      </c>
      <c r="O12" s="158"/>
      <c r="P12" s="545">
        <v>4500</v>
      </c>
      <c r="Q12" s="545"/>
      <c r="R12" s="158"/>
      <c r="S12" s="547">
        <f t="shared" ref="S12:S15" si="0">F12+H12+J12-N12-P12</f>
        <v>21000</v>
      </c>
      <c r="T12" s="547"/>
    </row>
    <row r="13" spans="1:20" s="197" customFormat="1" ht="18.95" customHeight="1">
      <c r="A13" s="157" t="s">
        <v>231</v>
      </c>
      <c r="B13" s="303" t="s">
        <v>235</v>
      </c>
      <c r="C13" s="162"/>
      <c r="D13" s="313">
        <v>0.23</v>
      </c>
      <c r="E13" s="162"/>
      <c r="F13" s="300">
        <v>35400</v>
      </c>
      <c r="G13" s="162"/>
      <c r="H13" s="262">
        <v>30000</v>
      </c>
      <c r="I13" s="158"/>
      <c r="J13" s="262">
        <v>7000</v>
      </c>
      <c r="K13" s="158"/>
      <c r="L13" s="264" t="s">
        <v>234</v>
      </c>
      <c r="M13" s="158"/>
      <c r="N13" s="262">
        <v>35400</v>
      </c>
      <c r="O13" s="158"/>
      <c r="P13" s="545">
        <v>3500</v>
      </c>
      <c r="Q13" s="545"/>
      <c r="R13" s="158"/>
      <c r="S13" s="547">
        <f t="shared" si="0"/>
        <v>33500</v>
      </c>
      <c r="T13" s="547"/>
    </row>
    <row r="14" spans="1:20" s="197" customFormat="1" ht="18.95" customHeight="1">
      <c r="A14" s="157" t="s">
        <v>232</v>
      </c>
      <c r="B14" s="303" t="s">
        <v>235</v>
      </c>
      <c r="C14" s="162"/>
      <c r="D14" s="313">
        <v>0.03</v>
      </c>
      <c r="E14" s="162"/>
      <c r="F14" s="300">
        <v>1300</v>
      </c>
      <c r="G14" s="162"/>
      <c r="H14" s="269" t="s">
        <v>197</v>
      </c>
      <c r="I14" s="270"/>
      <c r="J14" s="551" t="s">
        <v>197</v>
      </c>
      <c r="K14" s="551"/>
      <c r="L14" s="264" t="s">
        <v>234</v>
      </c>
      <c r="M14" s="158"/>
      <c r="N14" s="262">
        <v>1300</v>
      </c>
      <c r="O14" s="158"/>
      <c r="P14" s="551" t="s">
        <v>197</v>
      </c>
      <c r="Q14" s="551"/>
      <c r="R14" s="158"/>
      <c r="S14" s="549" t="s">
        <v>197</v>
      </c>
      <c r="T14" s="549"/>
    </row>
    <row r="15" spans="1:20" s="197" customFormat="1" ht="18.95" customHeight="1">
      <c r="A15" s="157" t="s">
        <v>233</v>
      </c>
      <c r="B15" s="303" t="s">
        <v>235</v>
      </c>
      <c r="C15" s="162"/>
      <c r="D15" s="313">
        <v>0.26</v>
      </c>
      <c r="E15" s="162"/>
      <c r="F15" s="301">
        <v>160700</v>
      </c>
      <c r="G15" s="162"/>
      <c r="H15" s="67">
        <v>150000</v>
      </c>
      <c r="I15" s="158"/>
      <c r="J15" s="67">
        <v>26058</v>
      </c>
      <c r="K15" s="158"/>
      <c r="L15" s="264" t="s">
        <v>234</v>
      </c>
      <c r="M15" s="158"/>
      <c r="N15" s="262">
        <v>230700</v>
      </c>
      <c r="O15" s="158"/>
      <c r="P15" s="545">
        <v>15658</v>
      </c>
      <c r="Q15" s="545"/>
      <c r="R15" s="158"/>
      <c r="S15" s="547">
        <f t="shared" si="0"/>
        <v>90400</v>
      </c>
      <c r="T15" s="547"/>
    </row>
    <row r="16" spans="1:20" s="197" customFormat="1" ht="15.75" customHeight="1" thickBot="1">
      <c r="A16" s="157"/>
      <c r="B16" s="231"/>
      <c r="C16" s="162"/>
      <c r="D16" s="231"/>
      <c r="E16" s="162"/>
      <c r="F16" s="302">
        <f>SUM(F11:F15)</f>
        <v>304400</v>
      </c>
      <c r="G16" s="162"/>
      <c r="H16" s="267">
        <f>SUM(H11:H15)</f>
        <v>273000</v>
      </c>
      <c r="I16" s="158"/>
      <c r="J16" s="267">
        <f>SUM(J11:J15)</f>
        <v>54000</v>
      </c>
      <c r="K16" s="158"/>
      <c r="L16" s="158"/>
      <c r="M16" s="158"/>
      <c r="N16" s="268">
        <f>SUM(N11:N15)</f>
        <v>379400</v>
      </c>
      <c r="O16" s="158"/>
      <c r="P16" s="556">
        <f>SUM(P11:Q15)</f>
        <v>35300</v>
      </c>
      <c r="Q16" s="557"/>
      <c r="R16" s="158"/>
      <c r="S16" s="546">
        <f>SUM(S11:T15)</f>
        <v>216700</v>
      </c>
      <c r="T16" s="546"/>
    </row>
    <row r="17" spans="1:20" s="197" customFormat="1" ht="10.5" customHeight="1" thickTop="1">
      <c r="A17" s="212"/>
      <c r="B17" s="229"/>
      <c r="C17" s="229"/>
      <c r="D17" s="229"/>
      <c r="E17" s="229"/>
      <c r="F17" s="229"/>
      <c r="G17" s="229"/>
      <c r="H17" s="229"/>
      <c r="I17" s="229"/>
      <c r="J17" s="232"/>
      <c r="K17" s="238"/>
      <c r="L17" s="239"/>
      <c r="M17" s="239"/>
      <c r="N17" s="239"/>
      <c r="O17" s="239"/>
      <c r="R17" s="239"/>
      <c r="S17" s="294"/>
      <c r="T17" s="294"/>
    </row>
    <row r="18" spans="1:20" s="240" customFormat="1" ht="20.25" customHeight="1">
      <c r="A18" s="227" t="s">
        <v>243</v>
      </c>
      <c r="B18" s="229"/>
      <c r="C18" s="229"/>
      <c r="D18" s="229"/>
      <c r="E18" s="229"/>
      <c r="F18" s="228" t="s">
        <v>186</v>
      </c>
      <c r="G18" s="229"/>
      <c r="H18" s="228" t="s">
        <v>274</v>
      </c>
      <c r="I18" s="229"/>
      <c r="J18" s="232"/>
      <c r="K18" s="110"/>
      <c r="L18" s="229"/>
      <c r="M18" s="229"/>
      <c r="N18" s="229"/>
      <c r="O18" s="229"/>
      <c r="R18" s="229"/>
      <c r="S18" s="295"/>
      <c r="T18" s="295"/>
    </row>
    <row r="19" spans="1:20" s="240" customFormat="1" ht="27.95" customHeight="1" thickBot="1">
      <c r="A19" s="109" t="s">
        <v>182</v>
      </c>
      <c r="E19" s="229"/>
      <c r="F19" s="93">
        <v>46000</v>
      </c>
      <c r="G19" s="229"/>
      <c r="H19" s="93">
        <v>54000</v>
      </c>
      <c r="S19" s="296"/>
      <c r="T19" s="296"/>
    </row>
    <row r="20" spans="1:20" s="230" customFormat="1" ht="23.25" thickTop="1">
      <c r="B20" s="321"/>
      <c r="C20" s="321"/>
      <c r="D20" s="321"/>
      <c r="E20" s="322"/>
      <c r="F20" s="323"/>
      <c r="G20" s="111"/>
      <c r="H20" s="266"/>
      <c r="S20" s="297"/>
      <c r="T20" s="298"/>
    </row>
    <row r="21" spans="1:20" ht="204.75" customHeight="1">
      <c r="A21" s="119"/>
      <c r="B21" s="53"/>
      <c r="H21" s="53"/>
    </row>
    <row r="22" spans="1:20" ht="24" customHeight="1">
      <c r="A22" s="481">
        <v>15</v>
      </c>
      <c r="B22" s="481"/>
      <c r="C22" s="481"/>
      <c r="D22" s="481"/>
      <c r="E22" s="481"/>
      <c r="F22" s="481"/>
      <c r="G22" s="481"/>
      <c r="H22" s="481"/>
      <c r="I22" s="481"/>
      <c r="J22" s="481"/>
      <c r="K22" s="481"/>
      <c r="L22" s="481"/>
      <c r="M22" s="481"/>
      <c r="N22" s="481"/>
      <c r="O22" s="481"/>
      <c r="P22" s="481"/>
      <c r="Q22" s="481"/>
      <c r="R22" s="481"/>
      <c r="S22" s="481"/>
      <c r="T22" s="481"/>
    </row>
  </sheetData>
  <mergeCells count="28">
    <mergeCell ref="A22:T22"/>
    <mergeCell ref="J14:K14"/>
    <mergeCell ref="S13:T13"/>
    <mergeCell ref="P7:Q7"/>
    <mergeCell ref="S7:T7"/>
    <mergeCell ref="S11:T11"/>
    <mergeCell ref="S10:T10"/>
    <mergeCell ref="P8:Q8"/>
    <mergeCell ref="S8:T8"/>
    <mergeCell ref="P10:Q10"/>
    <mergeCell ref="S12:T12"/>
    <mergeCell ref="P16:Q16"/>
    <mergeCell ref="P11:Q11"/>
    <mergeCell ref="P12:Q12"/>
    <mergeCell ref="P13:Q13"/>
    <mergeCell ref="P14:Q14"/>
    <mergeCell ref="P15:Q15"/>
    <mergeCell ref="S16:T16"/>
    <mergeCell ref="S15:T15"/>
    <mergeCell ref="A1:T1"/>
    <mergeCell ref="H6:L6"/>
    <mergeCell ref="H5:T5"/>
    <mergeCell ref="N6:R6"/>
    <mergeCell ref="A2:T2"/>
    <mergeCell ref="A3:T3"/>
    <mergeCell ref="S6:T6"/>
    <mergeCell ref="S14:T14"/>
    <mergeCell ref="F8:G8"/>
  </mergeCells>
  <printOptions horizontalCentered="1"/>
  <pageMargins left="0.70866141732283472" right="0.70866141732283472" top="0.15748031496062992" bottom="0.19685039370078741" header="0.15748031496062992" footer="0.19685039370078741"/>
  <pageSetup paperSize="9" scale="87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38"/>
  <sheetViews>
    <sheetView rightToLeft="1" view="pageBreakPreview" zoomScale="110" zoomScaleSheetLayoutView="110" workbookViewId="0">
      <selection activeCell="B15" sqref="B15"/>
    </sheetView>
  </sheetViews>
  <sheetFormatPr defaultColWidth="9.140625" defaultRowHeight="22.5"/>
  <cols>
    <col min="1" max="1" width="0.5703125" style="1" customWidth="1"/>
    <col min="2" max="2" width="52.28515625" style="16" customWidth="1"/>
    <col min="3" max="3" width="14.28515625" style="1" customWidth="1"/>
    <col min="4" max="4" width="2.140625" style="1" customWidth="1"/>
    <col min="5" max="5" width="14.5703125" style="1" customWidth="1"/>
    <col min="6" max="16384" width="9.140625" style="1"/>
  </cols>
  <sheetData>
    <row r="1" spans="1:9" ht="23.25" customHeight="1">
      <c r="A1" s="11"/>
      <c r="B1" s="462" t="s">
        <v>185</v>
      </c>
      <c r="C1" s="462"/>
      <c r="D1" s="462"/>
      <c r="E1" s="462"/>
      <c r="F1" s="12"/>
      <c r="G1" s="12"/>
      <c r="H1" s="12"/>
      <c r="I1" s="12"/>
    </row>
    <row r="2" spans="1:9" ht="22.7" customHeight="1">
      <c r="A2" s="11"/>
      <c r="B2" s="462" t="s">
        <v>114</v>
      </c>
      <c r="C2" s="462"/>
      <c r="D2" s="462"/>
      <c r="E2" s="462"/>
      <c r="F2" s="12"/>
      <c r="G2" s="12"/>
      <c r="H2" s="12"/>
      <c r="I2" s="12"/>
    </row>
    <row r="3" spans="1:9" ht="21.75" customHeight="1">
      <c r="A3" s="11"/>
      <c r="B3" s="462" t="s">
        <v>275</v>
      </c>
      <c r="C3" s="462"/>
      <c r="D3" s="462"/>
      <c r="E3" s="462"/>
      <c r="F3" s="12"/>
      <c r="G3" s="12"/>
      <c r="H3" s="12"/>
      <c r="I3" s="12"/>
    </row>
    <row r="4" spans="1:9" ht="48.75" customHeight="1">
      <c r="A4" s="11"/>
      <c r="B4" s="330" t="s">
        <v>244</v>
      </c>
      <c r="C4" s="122"/>
      <c r="D4" s="122"/>
      <c r="E4" s="122"/>
      <c r="F4" s="12"/>
      <c r="G4" s="12"/>
      <c r="H4" s="12"/>
      <c r="I4" s="12"/>
    </row>
    <row r="5" spans="1:9" s="18" customFormat="1" ht="11.25" customHeight="1">
      <c r="A5" s="17"/>
      <c r="B5" s="498" t="s">
        <v>10</v>
      </c>
      <c r="C5" s="498" t="s">
        <v>274</v>
      </c>
      <c r="D5" s="55"/>
      <c r="E5" s="498" t="s">
        <v>186</v>
      </c>
      <c r="F5" s="13"/>
      <c r="G5" s="13"/>
      <c r="H5" s="13"/>
      <c r="I5" s="13"/>
    </row>
    <row r="6" spans="1:9" s="18" customFormat="1" ht="11.25" customHeight="1">
      <c r="A6" s="17"/>
      <c r="B6" s="545"/>
      <c r="C6" s="498"/>
      <c r="D6" s="55"/>
      <c r="E6" s="498"/>
      <c r="F6" s="13"/>
      <c r="G6" s="13"/>
      <c r="H6" s="13"/>
      <c r="I6" s="13"/>
    </row>
    <row r="7" spans="1:9" s="18" customFormat="1" ht="11.25" customHeight="1">
      <c r="A7" s="17"/>
      <c r="B7" s="545"/>
      <c r="C7" s="499"/>
      <c r="D7" s="55"/>
      <c r="E7" s="499"/>
      <c r="F7" s="13"/>
      <c r="G7" s="13"/>
      <c r="H7" s="13"/>
      <c r="I7" s="13"/>
    </row>
    <row r="8" spans="1:9" s="18" customFormat="1" ht="21.75">
      <c r="A8" s="17"/>
      <c r="B8" s="61"/>
      <c r="C8" s="62" t="s">
        <v>82</v>
      </c>
      <c r="D8" s="62"/>
      <c r="E8" s="62" t="s">
        <v>82</v>
      </c>
      <c r="F8" s="13"/>
      <c r="G8" s="13"/>
      <c r="H8" s="13"/>
      <c r="I8" s="13"/>
    </row>
    <row r="9" spans="1:9" s="18" customFormat="1">
      <c r="A9" s="17"/>
      <c r="B9" s="63" t="s">
        <v>0</v>
      </c>
      <c r="C9" s="262"/>
      <c r="D9" s="64"/>
      <c r="E9" s="262"/>
      <c r="F9" s="13"/>
      <c r="G9" s="13"/>
      <c r="H9" s="13"/>
      <c r="I9" s="13"/>
    </row>
    <row r="10" spans="1:9" s="18" customFormat="1" ht="21.75">
      <c r="A10" s="17"/>
      <c r="B10" s="65" t="s">
        <v>85</v>
      </c>
      <c r="C10" s="61">
        <v>2700000</v>
      </c>
      <c r="D10" s="66"/>
      <c r="E10" s="61">
        <v>1700000</v>
      </c>
      <c r="F10" s="13"/>
      <c r="G10" s="13"/>
      <c r="H10" s="13"/>
      <c r="I10" s="13"/>
    </row>
    <row r="11" spans="1:9" s="18" customFormat="1" ht="21.75">
      <c r="A11" s="17"/>
      <c r="B11" s="65" t="s">
        <v>183</v>
      </c>
      <c r="C11" s="214">
        <v>125000</v>
      </c>
      <c r="D11" s="213"/>
      <c r="E11" s="214">
        <v>100000</v>
      </c>
      <c r="F11" s="13"/>
      <c r="G11" s="13"/>
      <c r="H11" s="13"/>
      <c r="I11" s="13"/>
    </row>
    <row r="12" spans="1:9" s="18" customFormat="1" ht="21.75">
      <c r="A12" s="17"/>
      <c r="B12" s="65" t="s">
        <v>184</v>
      </c>
      <c r="C12" s="61">
        <v>4000</v>
      </c>
      <c r="D12" s="66"/>
      <c r="E12" s="61">
        <v>1000</v>
      </c>
      <c r="F12" s="13"/>
      <c r="G12" s="13"/>
      <c r="H12" s="13"/>
      <c r="I12" s="13"/>
    </row>
    <row r="13" spans="1:9" s="18" customFormat="1" ht="21.75">
      <c r="A13" s="17"/>
      <c r="B13" s="65" t="s">
        <v>1</v>
      </c>
      <c r="C13" s="61">
        <v>273000</v>
      </c>
      <c r="D13" s="66"/>
      <c r="E13" s="61">
        <v>168000</v>
      </c>
      <c r="F13" s="13"/>
      <c r="G13" s="13"/>
      <c r="H13" s="13"/>
      <c r="I13" s="13"/>
    </row>
    <row r="14" spans="1:9" s="18" customFormat="1" ht="21.75">
      <c r="A14" s="17"/>
      <c r="B14" s="65" t="s">
        <v>86</v>
      </c>
      <c r="C14" s="67">
        <v>22903</v>
      </c>
      <c r="D14" s="66"/>
      <c r="E14" s="67">
        <v>8000</v>
      </c>
      <c r="F14" s="13"/>
      <c r="G14" s="13"/>
      <c r="H14" s="13"/>
      <c r="I14" s="13"/>
    </row>
    <row r="15" spans="1:9" s="18" customFormat="1" ht="21.75">
      <c r="A15" s="17"/>
      <c r="B15" s="65" t="s">
        <v>2</v>
      </c>
      <c r="C15" s="68">
        <f>SUM(C10:C14)</f>
        <v>3124903</v>
      </c>
      <c r="D15" s="66"/>
      <c r="E15" s="61">
        <f>SUM(E10:E14)</f>
        <v>1977000</v>
      </c>
      <c r="F15" s="13"/>
      <c r="G15" s="13"/>
      <c r="H15" s="13"/>
      <c r="I15" s="13"/>
    </row>
    <row r="16" spans="1:9" s="18" customFormat="1">
      <c r="A16" s="17"/>
      <c r="B16" s="63" t="s">
        <v>3</v>
      </c>
      <c r="C16" s="66"/>
      <c r="D16" s="66"/>
      <c r="E16" s="66"/>
      <c r="F16" s="13"/>
      <c r="G16" s="13"/>
      <c r="H16" s="13"/>
      <c r="I16" s="13"/>
    </row>
    <row r="17" spans="1:9" s="18" customFormat="1" ht="21.75">
      <c r="A17" s="17"/>
      <c r="B17" s="65" t="s">
        <v>4</v>
      </c>
      <c r="C17" s="243">
        <v>-2300000</v>
      </c>
      <c r="D17" s="66"/>
      <c r="E17" s="243">
        <v>-1360000</v>
      </c>
      <c r="F17" s="13"/>
      <c r="G17" s="13"/>
      <c r="H17" s="13"/>
      <c r="I17" s="13"/>
    </row>
    <row r="18" spans="1:9" s="18" customFormat="1" ht="21.75">
      <c r="A18" s="17"/>
      <c r="B18" s="65" t="s">
        <v>87</v>
      </c>
      <c r="C18" s="243">
        <v>-52000</v>
      </c>
      <c r="D18" s="66"/>
      <c r="E18" s="243">
        <v>-40000</v>
      </c>
      <c r="F18" s="13"/>
      <c r="G18" s="13"/>
      <c r="H18" s="13"/>
      <c r="I18" s="13"/>
    </row>
    <row r="19" spans="1:9" s="18" customFormat="1" ht="18.95" customHeight="1">
      <c r="A19" s="17"/>
      <c r="B19" s="65" t="s">
        <v>5</v>
      </c>
      <c r="C19" s="243">
        <v>-144000</v>
      </c>
      <c r="D19" s="66"/>
      <c r="E19" s="243">
        <v>-98000</v>
      </c>
      <c r="F19" s="13"/>
      <c r="G19" s="13"/>
      <c r="H19" s="13"/>
      <c r="I19" s="13"/>
    </row>
    <row r="20" spans="1:9" s="18" customFormat="1" ht="21.75">
      <c r="A20" s="17"/>
      <c r="B20" s="65" t="s">
        <v>88</v>
      </c>
      <c r="C20" s="243">
        <v>-35300</v>
      </c>
      <c r="D20" s="458"/>
      <c r="E20" s="243">
        <v>-38000</v>
      </c>
      <c r="F20" s="13"/>
      <c r="G20" s="13"/>
      <c r="H20" s="13"/>
      <c r="I20" s="13"/>
    </row>
    <row r="21" spans="1:9" s="18" customFormat="1" ht="21.75">
      <c r="A21" s="17"/>
      <c r="B21" s="65" t="s">
        <v>89</v>
      </c>
      <c r="C21" s="243">
        <v>-50000</v>
      </c>
      <c r="D21" s="66"/>
      <c r="E21" s="243">
        <v>-20000</v>
      </c>
      <c r="F21" s="13"/>
      <c r="G21" s="13"/>
      <c r="H21" s="13"/>
      <c r="I21" s="13"/>
    </row>
    <row r="22" spans="1:9" s="18" customFormat="1" ht="21.75">
      <c r="A22" s="17"/>
      <c r="B22" s="65" t="s">
        <v>90</v>
      </c>
      <c r="C22" s="243">
        <v>-50000</v>
      </c>
      <c r="D22" s="66"/>
      <c r="E22" s="243">
        <v>-30000</v>
      </c>
      <c r="F22" s="13"/>
      <c r="G22" s="13"/>
      <c r="H22" s="13"/>
      <c r="I22" s="13"/>
    </row>
    <row r="23" spans="1:9" s="18" customFormat="1" ht="21.75">
      <c r="A23" s="17"/>
      <c r="B23" s="65" t="s">
        <v>7</v>
      </c>
      <c r="C23" s="243">
        <v>-107000</v>
      </c>
      <c r="D23" s="66"/>
      <c r="E23" s="243">
        <v>-90000</v>
      </c>
      <c r="F23" s="13"/>
      <c r="G23" s="19"/>
      <c r="H23" s="13"/>
      <c r="I23" s="13"/>
    </row>
    <row r="24" spans="1:9" s="18" customFormat="1" ht="21.75">
      <c r="A24" s="17"/>
      <c r="B24" s="65" t="s">
        <v>8</v>
      </c>
      <c r="C24" s="243">
        <v>-43000</v>
      </c>
      <c r="D24" s="66"/>
      <c r="E24" s="243">
        <v>-21000</v>
      </c>
      <c r="F24" s="13"/>
      <c r="G24" s="13"/>
      <c r="H24" s="13"/>
      <c r="I24" s="13"/>
    </row>
    <row r="25" spans="1:9" s="18" customFormat="1" ht="21.75">
      <c r="A25" s="17"/>
      <c r="B25" s="65" t="s">
        <v>9</v>
      </c>
      <c r="C25" s="243">
        <v>-379400</v>
      </c>
      <c r="D25" s="66"/>
      <c r="E25" s="243">
        <v>-189000</v>
      </c>
      <c r="F25" s="13"/>
      <c r="G25" s="13"/>
      <c r="H25" s="13"/>
      <c r="I25" s="13"/>
    </row>
    <row r="26" spans="1:9" s="18" customFormat="1" ht="21.75">
      <c r="A26" s="17"/>
      <c r="B26" s="65" t="s">
        <v>11</v>
      </c>
      <c r="C26" s="243">
        <v>-54000</v>
      </c>
      <c r="D26" s="66"/>
      <c r="E26" s="243">
        <v>-81000</v>
      </c>
      <c r="F26" s="13"/>
      <c r="G26" s="13"/>
      <c r="H26" s="13"/>
      <c r="I26" s="13"/>
    </row>
    <row r="27" spans="1:9" s="18" customFormat="1" ht="21.75">
      <c r="A27" s="17"/>
      <c r="B27" s="65" t="s">
        <v>12</v>
      </c>
      <c r="C27" s="69">
        <f>SUM(C17:C26)</f>
        <v>-3214700</v>
      </c>
      <c r="D27" s="66"/>
      <c r="E27" s="69">
        <f>SUM(E17:E26)</f>
        <v>-1967000</v>
      </c>
      <c r="F27" s="13"/>
      <c r="G27" s="13"/>
      <c r="H27" s="13"/>
      <c r="I27" s="13"/>
    </row>
    <row r="28" spans="1:9" s="18" customFormat="1" ht="21.75">
      <c r="A28" s="17"/>
      <c r="B28" s="65" t="s">
        <v>110</v>
      </c>
      <c r="C28" s="459" t="s">
        <v>197</v>
      </c>
      <c r="D28" s="66"/>
      <c r="E28" s="459" t="s">
        <v>197</v>
      </c>
      <c r="F28" s="13"/>
      <c r="G28" s="13"/>
      <c r="H28" s="13"/>
      <c r="I28" s="13"/>
    </row>
    <row r="29" spans="1:9" s="18" customFormat="1" ht="21.75">
      <c r="A29" s="17"/>
      <c r="B29" s="65" t="s">
        <v>112</v>
      </c>
      <c r="C29" s="67">
        <v>19797</v>
      </c>
      <c r="D29" s="66"/>
      <c r="E29" s="67">
        <v>30000</v>
      </c>
      <c r="F29" s="13"/>
      <c r="G29" s="13"/>
      <c r="H29" s="13"/>
      <c r="I29" s="13"/>
    </row>
    <row r="30" spans="1:9" s="18" customFormat="1" ht="21.75" customHeight="1" thickBot="1">
      <c r="A30" s="17"/>
      <c r="B30" s="65" t="s">
        <v>111</v>
      </c>
      <c r="C30" s="93">
        <v>30000</v>
      </c>
      <c r="D30" s="66"/>
      <c r="E30" s="93">
        <v>40000</v>
      </c>
      <c r="F30" s="13"/>
      <c r="G30" s="13"/>
      <c r="H30" s="13"/>
      <c r="I30" s="13"/>
    </row>
    <row r="31" spans="1:9" s="18" customFormat="1" ht="69.75" customHeight="1" thickTop="1">
      <c r="A31" s="17"/>
      <c r="B31" s="559">
        <v>16</v>
      </c>
      <c r="C31" s="559"/>
      <c r="D31" s="559"/>
      <c r="E31" s="559"/>
      <c r="F31" s="13"/>
      <c r="G31" s="13"/>
      <c r="H31" s="13"/>
      <c r="I31" s="13"/>
    </row>
    <row r="32" spans="1:9" s="18" customFormat="1" ht="21.75">
      <c r="A32" s="17"/>
      <c r="B32" s="21"/>
      <c r="C32" s="20"/>
      <c r="D32" s="20"/>
      <c r="E32" s="20"/>
      <c r="F32" s="13"/>
      <c r="G32" s="13"/>
      <c r="H32" s="13"/>
      <c r="I32" s="13"/>
    </row>
    <row r="33" spans="1:10">
      <c r="A33" s="11"/>
      <c r="B33" s="14"/>
      <c r="C33" s="70"/>
      <c r="D33" s="70"/>
      <c r="E33" s="70"/>
      <c r="F33" s="71"/>
      <c r="G33" s="71"/>
      <c r="H33" s="71"/>
      <c r="I33" s="71"/>
      <c r="J33" s="72"/>
    </row>
    <row r="34" spans="1:10">
      <c r="A34" s="11"/>
      <c r="B34" s="15"/>
      <c r="C34" s="71"/>
      <c r="D34" s="71"/>
      <c r="E34" s="71"/>
      <c r="F34" s="558"/>
      <c r="G34" s="558"/>
      <c r="H34" s="558"/>
      <c r="I34" s="558"/>
      <c r="J34" s="72"/>
    </row>
    <row r="35" spans="1:10">
      <c r="A35" s="11"/>
      <c r="B35" s="15"/>
      <c r="C35" s="71"/>
      <c r="D35" s="71"/>
      <c r="E35" s="71"/>
      <c r="F35" s="558"/>
      <c r="G35" s="558"/>
      <c r="H35" s="558"/>
      <c r="I35" s="558"/>
      <c r="J35" s="72"/>
    </row>
    <row r="36" spans="1:10">
      <c r="C36" s="72"/>
      <c r="D36" s="72"/>
      <c r="E36" s="72"/>
      <c r="F36" s="72"/>
      <c r="G36" s="72"/>
      <c r="H36" s="72"/>
      <c r="I36" s="72"/>
      <c r="J36" s="72"/>
    </row>
    <row r="37" spans="1:10">
      <c r="C37" s="72"/>
      <c r="D37" s="72"/>
      <c r="E37" s="72"/>
      <c r="F37" s="72"/>
      <c r="G37" s="72"/>
      <c r="H37" s="72"/>
      <c r="I37" s="72"/>
      <c r="J37" s="72"/>
    </row>
    <row r="38" spans="1:10">
      <c r="C38" s="72"/>
      <c r="D38" s="72"/>
      <c r="E38" s="72"/>
      <c r="F38" s="72"/>
      <c r="G38" s="72"/>
      <c r="H38" s="72"/>
      <c r="I38" s="72"/>
      <c r="J38" s="72"/>
    </row>
  </sheetData>
  <mergeCells count="9">
    <mergeCell ref="F35:I35"/>
    <mergeCell ref="F34:I34"/>
    <mergeCell ref="B1:E1"/>
    <mergeCell ref="B2:E2"/>
    <mergeCell ref="B5:B7"/>
    <mergeCell ref="C5:C7"/>
    <mergeCell ref="E5:E7"/>
    <mergeCell ref="B3:E3"/>
    <mergeCell ref="B31:E31"/>
  </mergeCells>
  <pageMargins left="0.19685039370078741" right="0.98425196850393704" top="0.39370078740157483" bottom="0.39370078740157483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rightToLeft="1" view="pageBreakPreview" topLeftCell="A4" zoomScale="120" zoomScaleNormal="120" zoomScaleSheetLayoutView="120" workbookViewId="0">
      <selection activeCell="L9" sqref="L9"/>
    </sheetView>
  </sheetViews>
  <sheetFormatPr defaultColWidth="9.140625" defaultRowHeight="15"/>
  <cols>
    <col min="1" max="1" width="26.42578125" style="133" customWidth="1"/>
    <col min="2" max="2" width="8.7109375" style="133" customWidth="1"/>
    <col min="3" max="3" width="7.5703125" style="133" customWidth="1"/>
    <col min="4" max="4" width="7.28515625" style="133" customWidth="1"/>
    <col min="5" max="5" width="3.28515625" style="133" customWidth="1"/>
    <col min="6" max="6" width="10.5703125" style="133" customWidth="1"/>
    <col min="7" max="7" width="3.28515625" style="133" customWidth="1"/>
    <col min="8" max="8" width="0.28515625" style="133" customWidth="1"/>
    <col min="9" max="9" width="5.7109375" style="133" customWidth="1"/>
    <col min="10" max="10" width="12.28515625" style="133" customWidth="1"/>
    <col min="11" max="11" width="8" style="133" customWidth="1"/>
    <col min="12" max="12" width="14" style="133" customWidth="1"/>
    <col min="13" max="13" width="2.28515625" style="133" customWidth="1"/>
    <col min="14" max="16384" width="9.140625" style="133"/>
  </cols>
  <sheetData>
    <row r="1" spans="1:12" ht="28.5">
      <c r="A1" s="462" t="s">
        <v>187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</row>
    <row r="2" spans="1:12" ht="28.5">
      <c r="A2" s="462" t="s">
        <v>114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</row>
    <row r="3" spans="1:12" ht="28.5">
      <c r="A3" s="462" t="s">
        <v>275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</row>
    <row r="4" spans="1:12" ht="32.25" customHeight="1">
      <c r="A4" s="560"/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</row>
    <row r="5" spans="1:12" ht="22.5">
      <c r="A5" s="530" t="s">
        <v>245</v>
      </c>
      <c r="B5" s="531"/>
      <c r="C5" s="531"/>
      <c r="D5" s="531"/>
      <c r="E5" s="531"/>
      <c r="F5" s="531"/>
      <c r="G5" s="531"/>
      <c r="H5" s="531"/>
      <c r="I5" s="531"/>
      <c r="J5" s="531"/>
      <c r="K5" s="531"/>
      <c r="L5" s="531"/>
    </row>
    <row r="6" spans="1:12" ht="18" customHeight="1">
      <c r="A6" s="134"/>
      <c r="B6" s="499" t="s">
        <v>274</v>
      </c>
      <c r="C6" s="499"/>
      <c r="D6" s="499"/>
      <c r="E6" s="499"/>
      <c r="F6" s="499"/>
      <c r="G6" s="55"/>
      <c r="H6" s="178"/>
      <c r="I6" s="499" t="s">
        <v>186</v>
      </c>
      <c r="J6" s="499"/>
      <c r="K6" s="499"/>
      <c r="L6" s="499"/>
    </row>
    <row r="7" spans="1:12" ht="12" customHeight="1">
      <c r="A7" s="6"/>
      <c r="B7" s="6"/>
      <c r="C7" s="6"/>
      <c r="D7" s="6"/>
      <c r="E7" s="6"/>
      <c r="F7" s="106"/>
      <c r="G7" s="55"/>
      <c r="H7" s="178"/>
      <c r="I7" s="178"/>
      <c r="J7" s="178"/>
      <c r="K7" s="178"/>
      <c r="L7" s="106"/>
    </row>
    <row r="8" spans="1:12" s="135" customFormat="1" ht="36.950000000000003" customHeight="1">
      <c r="A8" s="9"/>
      <c r="B8" s="201" t="s">
        <v>47</v>
      </c>
      <c r="C8" s="201" t="s">
        <v>13</v>
      </c>
      <c r="D8" s="201" t="s">
        <v>173</v>
      </c>
      <c r="E8" s="202"/>
      <c r="F8" s="201" t="s">
        <v>180</v>
      </c>
      <c r="G8" s="203"/>
      <c r="H8" s="203"/>
      <c r="I8" s="201" t="s">
        <v>47</v>
      </c>
      <c r="J8" s="201" t="s">
        <v>13</v>
      </c>
      <c r="K8" s="201" t="s">
        <v>173</v>
      </c>
      <c r="L8" s="201" t="s">
        <v>180</v>
      </c>
    </row>
    <row r="9" spans="1:12" s="135" customFormat="1" ht="22.5">
      <c r="A9" s="63" t="s">
        <v>287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2" s="135" customFormat="1" ht="21.75">
      <c r="A10" s="65" t="s">
        <v>288</v>
      </c>
      <c r="B10" s="48" t="s">
        <v>197</v>
      </c>
      <c r="C10" s="48" t="s">
        <v>197</v>
      </c>
      <c r="D10" s="48" t="s">
        <v>174</v>
      </c>
      <c r="E10" s="136"/>
      <c r="F10" s="48" t="s">
        <v>197</v>
      </c>
      <c r="G10" s="136"/>
      <c r="H10" s="136"/>
      <c r="I10" s="48" t="s">
        <v>290</v>
      </c>
      <c r="J10" s="257">
        <v>415012500</v>
      </c>
      <c r="K10" s="257">
        <v>397</v>
      </c>
      <c r="L10" s="257">
        <v>164760</v>
      </c>
    </row>
    <row r="11" spans="1:12" s="135" customFormat="1" ht="21.75">
      <c r="A11" s="65" t="s">
        <v>289</v>
      </c>
      <c r="B11" s="48"/>
      <c r="C11" s="137" t="s">
        <v>197</v>
      </c>
      <c r="D11" s="48"/>
      <c r="E11" s="136"/>
      <c r="F11" s="137" t="s">
        <v>197</v>
      </c>
      <c r="G11" s="136"/>
      <c r="H11" s="136"/>
      <c r="I11" s="48" t="s">
        <v>290</v>
      </c>
      <c r="J11" s="258">
        <f>SUM(J10)</f>
        <v>415012500</v>
      </c>
      <c r="K11" s="136"/>
      <c r="L11" s="258">
        <f>SUM(L10)</f>
        <v>164760</v>
      </c>
    </row>
    <row r="12" spans="1:12" s="135" customFormat="1" ht="6.75" customHeight="1">
      <c r="A12" s="63"/>
      <c r="B12" s="136"/>
      <c r="C12" s="136"/>
      <c r="D12" s="136"/>
      <c r="E12" s="136"/>
      <c r="F12" s="48"/>
      <c r="G12" s="136"/>
      <c r="H12" s="136"/>
      <c r="I12" s="136"/>
      <c r="J12" s="136"/>
      <c r="K12" s="136"/>
      <c r="L12" s="48"/>
    </row>
    <row r="13" spans="1:12" s="135" customFormat="1" ht="6.75" customHeight="1">
      <c r="A13" s="63"/>
      <c r="B13" s="136"/>
      <c r="C13" s="136"/>
      <c r="D13" s="136"/>
      <c r="E13" s="136"/>
      <c r="F13" s="48"/>
      <c r="G13" s="136"/>
      <c r="H13" s="136"/>
      <c r="I13" s="136"/>
      <c r="J13" s="136"/>
      <c r="K13" s="136"/>
      <c r="L13" s="48"/>
    </row>
    <row r="14" spans="1:12" s="135" customFormat="1" ht="6.75" customHeight="1">
      <c r="A14" s="63"/>
      <c r="B14" s="136"/>
      <c r="C14" s="136"/>
      <c r="D14" s="136"/>
      <c r="E14" s="136"/>
      <c r="F14" s="48"/>
      <c r="G14" s="136"/>
      <c r="H14" s="136"/>
      <c r="I14" s="136"/>
      <c r="J14" s="136"/>
      <c r="K14" s="136"/>
      <c r="L14" s="48"/>
    </row>
    <row r="15" spans="1:12" s="135" customFormat="1" ht="6.75" customHeight="1">
      <c r="A15" s="63"/>
      <c r="B15" s="136"/>
      <c r="C15" s="136"/>
      <c r="D15" s="136"/>
      <c r="E15" s="136"/>
      <c r="F15" s="48"/>
      <c r="G15" s="136"/>
      <c r="H15" s="136"/>
      <c r="I15" s="136"/>
      <c r="J15" s="136"/>
      <c r="K15" s="136"/>
      <c r="L15" s="48"/>
    </row>
    <row r="16" spans="1:12" s="135" customFormat="1" ht="6.75" customHeight="1">
      <c r="A16" s="63"/>
      <c r="B16" s="136"/>
      <c r="C16" s="136"/>
      <c r="D16" s="136"/>
      <c r="E16" s="136"/>
      <c r="F16" s="48"/>
      <c r="G16" s="136"/>
      <c r="H16" s="136"/>
      <c r="I16" s="136"/>
      <c r="J16" s="136"/>
      <c r="K16" s="136"/>
      <c r="L16" s="48"/>
    </row>
    <row r="17" spans="1:12" s="135" customFormat="1" ht="6.75" customHeight="1">
      <c r="A17" s="63"/>
      <c r="B17" s="136"/>
      <c r="C17" s="136"/>
      <c r="D17" s="136"/>
      <c r="E17" s="136"/>
      <c r="F17" s="48"/>
      <c r="G17" s="136"/>
      <c r="H17" s="136"/>
      <c r="I17" s="136"/>
      <c r="J17" s="136"/>
      <c r="K17" s="136"/>
      <c r="L17" s="48"/>
    </row>
    <row r="18" spans="1:12" s="135" customFormat="1" ht="212.25" customHeight="1">
      <c r="A18" s="63"/>
      <c r="B18" s="136"/>
      <c r="C18" s="136"/>
      <c r="D18" s="136"/>
      <c r="E18" s="136"/>
      <c r="F18" s="48"/>
      <c r="G18" s="136"/>
      <c r="H18" s="136"/>
      <c r="I18" s="136"/>
      <c r="J18" s="136"/>
      <c r="K18" s="136"/>
      <c r="L18" s="48"/>
    </row>
    <row r="19" spans="1:12" s="135" customFormat="1" ht="267.75" customHeight="1">
      <c r="A19" s="63"/>
      <c r="B19" s="136"/>
      <c r="C19" s="136"/>
      <c r="D19" s="136"/>
      <c r="E19" s="136"/>
      <c r="F19" s="48"/>
      <c r="G19" s="136"/>
      <c r="H19" s="136"/>
      <c r="I19" s="136"/>
      <c r="J19" s="136"/>
      <c r="K19" s="136"/>
      <c r="L19" s="48"/>
    </row>
    <row r="20" spans="1:12" s="109" customFormat="1" ht="44.25" customHeight="1">
      <c r="A20" s="138"/>
      <c r="B20" s="317"/>
      <c r="C20" s="317"/>
      <c r="D20" s="318">
        <v>17</v>
      </c>
      <c r="E20" s="319"/>
      <c r="F20" s="320"/>
      <c r="G20" s="51"/>
      <c r="H20" s="51"/>
      <c r="I20" s="51"/>
      <c r="J20" s="51"/>
      <c r="K20" s="51"/>
      <c r="L20" s="51"/>
    </row>
  </sheetData>
  <mergeCells count="7">
    <mergeCell ref="B6:F6"/>
    <mergeCell ref="A1:L1"/>
    <mergeCell ref="A2:L2"/>
    <mergeCell ref="A3:L3"/>
    <mergeCell ref="A4:L4"/>
    <mergeCell ref="A5:L5"/>
    <mergeCell ref="I6:L6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rightToLeft="1" view="pageBreakPreview" topLeftCell="A22" zoomScale="110" zoomScaleSheetLayoutView="110" workbookViewId="0">
      <selection activeCell="J28" sqref="J28"/>
    </sheetView>
  </sheetViews>
  <sheetFormatPr defaultColWidth="9.140625" defaultRowHeight="18.75"/>
  <cols>
    <col min="1" max="1" width="2" style="376" customWidth="1"/>
    <col min="2" max="2" width="30.7109375" style="375" customWidth="1"/>
    <col min="3" max="3" width="1.7109375" style="375" customWidth="1"/>
    <col min="4" max="4" width="10.42578125" style="375" customWidth="1"/>
    <col min="5" max="5" width="1.5703125" style="375" customWidth="1"/>
    <col min="6" max="6" width="9.140625" style="375" customWidth="1"/>
    <col min="7" max="7" width="2.28515625" style="375" customWidth="1"/>
    <col min="8" max="8" width="10.85546875" style="375" customWidth="1"/>
    <col min="9" max="9" width="1.85546875" style="375" customWidth="1"/>
    <col min="10" max="10" width="12.42578125" style="375" customWidth="1"/>
    <col min="11" max="11" width="3.5703125" style="375" customWidth="1"/>
    <col min="12" max="12" width="13.5703125" style="375" customWidth="1"/>
    <col min="13" max="13" width="1.28515625" style="375" customWidth="1"/>
    <col min="14" max="16" width="10.42578125" style="375" customWidth="1"/>
    <col min="17" max="17" width="31.85546875" style="375" customWidth="1"/>
    <col min="18" max="18" width="10.42578125" style="375" customWidth="1"/>
    <col min="19" max="19" width="12.28515625" style="375" customWidth="1"/>
    <col min="20" max="20" width="14" style="375" customWidth="1"/>
    <col min="21" max="16384" width="9.140625" style="375"/>
  </cols>
  <sheetData>
    <row r="1" spans="1:18" ht="25.5">
      <c r="A1" s="465" t="s">
        <v>185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373"/>
      <c r="O1" s="373"/>
      <c r="P1" s="373"/>
      <c r="Q1" s="373"/>
      <c r="R1" s="374"/>
    </row>
    <row r="2" spans="1:18" ht="25.5">
      <c r="A2" s="465" t="s">
        <v>108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373"/>
      <c r="O2" s="373"/>
      <c r="P2" s="373"/>
      <c r="Q2" s="373"/>
      <c r="R2" s="374"/>
    </row>
    <row r="3" spans="1:18" ht="25.5">
      <c r="A3" s="465" t="s">
        <v>275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373"/>
      <c r="O3" s="373"/>
      <c r="P3" s="373"/>
      <c r="Q3" s="373"/>
      <c r="R3" s="374"/>
    </row>
    <row r="4" spans="1:18" ht="25.5">
      <c r="C4" s="377"/>
      <c r="D4" s="377"/>
      <c r="E4" s="377"/>
      <c r="F4" s="59" t="s">
        <v>102</v>
      </c>
      <c r="G4" s="377"/>
      <c r="H4" s="467" t="s">
        <v>274</v>
      </c>
      <c r="I4" s="467"/>
      <c r="J4" s="467"/>
      <c r="K4" s="378"/>
      <c r="L4" s="379" t="s">
        <v>186</v>
      </c>
      <c r="M4" s="380"/>
      <c r="N4" s="373"/>
      <c r="O4" s="373"/>
      <c r="P4" s="373"/>
      <c r="Q4" s="373"/>
      <c r="R4" s="374"/>
    </row>
    <row r="5" spans="1:18" s="382" customFormat="1" ht="25.5">
      <c r="A5" s="381"/>
      <c r="C5" s="383"/>
      <c r="D5" s="383"/>
      <c r="E5" s="383"/>
      <c r="F5" s="60"/>
      <c r="G5" s="383"/>
      <c r="H5" s="60" t="s">
        <v>82</v>
      </c>
      <c r="I5" s="60"/>
      <c r="J5" s="60" t="s">
        <v>82</v>
      </c>
      <c r="K5" s="384"/>
      <c r="L5" s="60" t="s">
        <v>82</v>
      </c>
      <c r="M5" s="385"/>
      <c r="N5" s="386"/>
      <c r="O5" s="386"/>
      <c r="P5" s="386"/>
      <c r="Q5" s="386"/>
      <c r="R5" s="387"/>
    </row>
    <row r="6" spans="1:18" s="382" customFormat="1" ht="18">
      <c r="A6" s="388"/>
      <c r="B6" s="389" t="s">
        <v>49</v>
      </c>
      <c r="C6" s="384"/>
      <c r="D6" s="384"/>
      <c r="E6" s="384"/>
      <c r="F6" s="390">
        <v>3</v>
      </c>
      <c r="G6" s="384"/>
      <c r="I6" s="60"/>
      <c r="J6" s="391">
        <v>2970000</v>
      </c>
      <c r="K6" s="390"/>
      <c r="L6" s="392">
        <v>1559500</v>
      </c>
      <c r="M6" s="385"/>
      <c r="N6" s="385"/>
      <c r="O6" s="385"/>
      <c r="P6" s="385"/>
      <c r="Q6" s="385"/>
      <c r="R6" s="393"/>
    </row>
    <row r="7" spans="1:18" s="382" customFormat="1" ht="18">
      <c r="A7" s="388"/>
      <c r="B7" s="389" t="s">
        <v>50</v>
      </c>
      <c r="C7" s="384"/>
      <c r="D7" s="384"/>
      <c r="E7" s="384"/>
      <c r="F7" s="390">
        <v>4</v>
      </c>
      <c r="G7" s="384"/>
      <c r="H7" s="390"/>
      <c r="I7" s="390"/>
      <c r="J7" s="242">
        <v>-2697400</v>
      </c>
      <c r="K7" s="390"/>
      <c r="L7" s="394">
        <v>-1315500</v>
      </c>
      <c r="M7" s="385"/>
      <c r="N7" s="385"/>
      <c r="O7" s="385"/>
      <c r="P7" s="385"/>
      <c r="Q7" s="385"/>
      <c r="R7" s="393"/>
    </row>
    <row r="8" spans="1:18" s="382" customFormat="1" ht="18">
      <c r="A8" s="388"/>
      <c r="B8" s="389" t="s">
        <v>51</v>
      </c>
      <c r="C8" s="384"/>
      <c r="D8" s="384"/>
      <c r="E8" s="384"/>
      <c r="F8" s="390"/>
      <c r="G8" s="384"/>
      <c r="H8" s="390"/>
      <c r="I8" s="390"/>
      <c r="J8" s="395">
        <f>SUM(J6:J7)</f>
        <v>272600</v>
      </c>
      <c r="K8" s="390"/>
      <c r="L8" s="396">
        <f>SUM(L6:L7)</f>
        <v>244000</v>
      </c>
      <c r="M8" s="385"/>
      <c r="N8" s="385"/>
      <c r="O8" s="385"/>
      <c r="P8" s="385"/>
      <c r="Q8" s="385"/>
      <c r="R8" s="393"/>
    </row>
    <row r="9" spans="1:18" s="382" customFormat="1" ht="18">
      <c r="A9" s="388"/>
      <c r="B9" s="389" t="s">
        <v>128</v>
      </c>
      <c r="C9" s="384"/>
      <c r="D9" s="384"/>
      <c r="E9" s="384"/>
      <c r="F9" s="390">
        <v>5</v>
      </c>
      <c r="G9" s="384"/>
      <c r="H9" s="394">
        <v>-30500</v>
      </c>
      <c r="I9" s="390"/>
      <c r="J9" s="397"/>
      <c r="K9" s="390"/>
      <c r="L9" s="398">
        <v>-27700</v>
      </c>
      <c r="M9" s="399"/>
      <c r="N9" s="385"/>
      <c r="O9" s="385"/>
      <c r="P9" s="385"/>
      <c r="Q9" s="385"/>
      <c r="R9" s="393"/>
    </row>
    <row r="10" spans="1:18" s="382" customFormat="1" ht="18">
      <c r="A10" s="388"/>
      <c r="B10" s="389" t="s">
        <v>52</v>
      </c>
      <c r="C10" s="384"/>
      <c r="D10" s="384"/>
      <c r="E10" s="384"/>
      <c r="F10" s="390">
        <v>6</v>
      </c>
      <c r="G10" s="384"/>
      <c r="H10" s="400">
        <v>-3000</v>
      </c>
      <c r="I10" s="390"/>
      <c r="J10" s="397"/>
      <c r="K10" s="390"/>
      <c r="L10" s="400">
        <v>-1600</v>
      </c>
      <c r="M10" s="385"/>
      <c r="N10" s="385"/>
      <c r="O10" s="385"/>
      <c r="P10" s="385"/>
      <c r="Q10" s="385"/>
      <c r="R10" s="393"/>
    </row>
    <row r="11" spans="1:18" s="382" customFormat="1" ht="18">
      <c r="A11" s="388"/>
      <c r="B11" s="389"/>
      <c r="C11" s="384"/>
      <c r="D11" s="384"/>
      <c r="E11" s="384"/>
      <c r="F11" s="390"/>
      <c r="G11" s="384"/>
      <c r="H11" s="60"/>
      <c r="I11" s="390"/>
      <c r="J11" s="401">
        <f>SUM(H9:H10)</f>
        <v>-33500</v>
      </c>
      <c r="K11" s="390"/>
      <c r="L11" s="396">
        <f>SUM(L9:L10)</f>
        <v>-29300</v>
      </c>
      <c r="M11" s="385"/>
      <c r="N11" s="385"/>
      <c r="O11" s="385"/>
      <c r="P11" s="385"/>
      <c r="Q11" s="385"/>
      <c r="R11" s="393"/>
    </row>
    <row r="12" spans="1:18" s="382" customFormat="1" ht="18">
      <c r="A12" s="388"/>
      <c r="B12" s="389" t="s">
        <v>53</v>
      </c>
      <c r="C12" s="384"/>
      <c r="D12" s="384"/>
      <c r="E12" s="384"/>
      <c r="F12" s="390"/>
      <c r="G12" s="384"/>
      <c r="H12" s="390"/>
      <c r="I12" s="390"/>
      <c r="J12" s="402">
        <f>SUM(J11,J8)</f>
        <v>239100</v>
      </c>
      <c r="K12" s="390"/>
      <c r="L12" s="402">
        <f>SUM(L11,L8)</f>
        <v>214700</v>
      </c>
      <c r="M12" s="385"/>
      <c r="N12" s="385"/>
      <c r="O12" s="385"/>
      <c r="P12" s="385"/>
      <c r="Q12" s="385"/>
      <c r="R12" s="393"/>
    </row>
    <row r="13" spans="1:18" s="382" customFormat="1" ht="18">
      <c r="A13" s="388"/>
      <c r="B13" s="389" t="s">
        <v>126</v>
      </c>
      <c r="C13" s="384"/>
      <c r="D13" s="384"/>
      <c r="E13" s="384"/>
      <c r="F13" s="390">
        <v>10</v>
      </c>
      <c r="G13" s="384"/>
      <c r="H13" s="390"/>
      <c r="I13" s="390"/>
      <c r="J13" s="242">
        <v>-54000</v>
      </c>
      <c r="K13" s="390"/>
      <c r="L13" s="242">
        <v>-46000</v>
      </c>
      <c r="M13" s="385"/>
      <c r="N13" s="385"/>
      <c r="O13" s="385"/>
      <c r="P13" s="385"/>
      <c r="Q13" s="385"/>
      <c r="R13" s="393"/>
    </row>
    <row r="14" spans="1:18" s="382" customFormat="1" ht="18">
      <c r="A14" s="388"/>
      <c r="B14" s="389" t="s">
        <v>103</v>
      </c>
      <c r="C14" s="384"/>
      <c r="D14" s="384"/>
      <c r="E14" s="384"/>
      <c r="F14" s="397">
        <v>7</v>
      </c>
      <c r="G14" s="384"/>
      <c r="H14" s="390"/>
      <c r="I14" s="390"/>
      <c r="J14" s="403">
        <v>9000</v>
      </c>
      <c r="K14" s="404"/>
      <c r="L14" s="395">
        <v>16000</v>
      </c>
      <c r="M14" s="385"/>
      <c r="N14" s="385"/>
      <c r="O14" s="385"/>
      <c r="P14" s="385"/>
      <c r="Q14" s="385"/>
      <c r="R14" s="393"/>
    </row>
    <row r="15" spans="1:18" s="382" customFormat="1" ht="18">
      <c r="A15" s="388"/>
      <c r="B15" s="389" t="s">
        <v>104</v>
      </c>
      <c r="C15" s="384"/>
      <c r="D15" s="384"/>
      <c r="E15" s="384"/>
      <c r="F15" s="384"/>
      <c r="G15" s="384"/>
      <c r="H15" s="390"/>
      <c r="I15" s="390"/>
      <c r="J15" s="402">
        <f>SUM(J12:J14)</f>
        <v>194100</v>
      </c>
      <c r="K15" s="390"/>
      <c r="L15" s="402">
        <f>SUM(L12:L14)</f>
        <v>184700</v>
      </c>
      <c r="M15" s="385"/>
      <c r="N15" s="385"/>
      <c r="O15" s="385"/>
      <c r="P15" s="385"/>
      <c r="Q15" s="385"/>
      <c r="R15" s="393"/>
    </row>
    <row r="16" spans="1:18" s="382" customFormat="1" ht="18">
      <c r="A16" s="388"/>
      <c r="B16" s="389" t="s">
        <v>54</v>
      </c>
      <c r="C16" s="384"/>
      <c r="D16" s="384"/>
      <c r="E16" s="384"/>
      <c r="F16" s="384"/>
      <c r="G16" s="384"/>
      <c r="H16" s="390"/>
      <c r="I16" s="390"/>
      <c r="J16" s="242">
        <v>-45900</v>
      </c>
      <c r="K16" s="390"/>
      <c r="L16" s="242">
        <v>-44000</v>
      </c>
      <c r="M16" s="385"/>
      <c r="N16" s="385"/>
      <c r="O16" s="385"/>
      <c r="P16" s="385"/>
      <c r="Q16" s="385"/>
      <c r="R16" s="393"/>
    </row>
    <row r="17" spans="1:18" s="382" customFormat="1" ht="18">
      <c r="A17" s="388"/>
      <c r="B17" s="389" t="s">
        <v>105</v>
      </c>
      <c r="C17" s="384"/>
      <c r="D17" s="384"/>
      <c r="E17" s="384"/>
      <c r="F17" s="384"/>
      <c r="G17" s="384"/>
      <c r="H17" s="390"/>
      <c r="I17" s="390"/>
      <c r="J17" s="401">
        <f>SUM(J15:J16)</f>
        <v>148200</v>
      </c>
      <c r="K17" s="390"/>
      <c r="L17" s="401">
        <f>SUM(L15:L16)</f>
        <v>140700</v>
      </c>
      <c r="M17" s="385"/>
      <c r="N17" s="385"/>
      <c r="O17" s="385"/>
      <c r="P17" s="385"/>
      <c r="Q17" s="385"/>
      <c r="R17" s="393"/>
    </row>
    <row r="18" spans="1:18" s="382" customFormat="1" ht="19.5" customHeight="1">
      <c r="A18" s="388"/>
      <c r="B18" s="389" t="s">
        <v>106</v>
      </c>
      <c r="C18" s="384"/>
      <c r="D18" s="384"/>
      <c r="E18" s="384"/>
      <c r="F18" s="384"/>
      <c r="G18" s="384"/>
      <c r="H18" s="390"/>
      <c r="I18" s="390"/>
      <c r="J18" s="394" t="s">
        <v>197</v>
      </c>
      <c r="K18" s="390"/>
      <c r="L18" s="394" t="s">
        <v>197</v>
      </c>
      <c r="M18" s="385"/>
      <c r="N18" s="385"/>
      <c r="O18" s="385"/>
      <c r="P18" s="385"/>
      <c r="Q18" s="385"/>
      <c r="R18" s="393"/>
    </row>
    <row r="19" spans="1:18" s="382" customFormat="1" ht="18">
      <c r="A19" s="388"/>
      <c r="B19" s="389" t="s">
        <v>55</v>
      </c>
      <c r="C19" s="384"/>
      <c r="D19" s="384"/>
      <c r="E19" s="384"/>
      <c r="F19" s="384"/>
      <c r="G19" s="384"/>
      <c r="H19" s="390"/>
      <c r="I19" s="390"/>
      <c r="J19" s="59" t="s">
        <v>197</v>
      </c>
      <c r="K19" s="390"/>
      <c r="L19" s="59" t="s">
        <v>197</v>
      </c>
      <c r="M19" s="385"/>
      <c r="N19" s="385"/>
      <c r="O19" s="385"/>
      <c r="P19" s="385"/>
      <c r="Q19" s="385"/>
      <c r="R19" s="393"/>
    </row>
    <row r="20" spans="1:18" s="382" customFormat="1" thickBot="1">
      <c r="A20" s="388"/>
      <c r="B20" s="389" t="s">
        <v>136</v>
      </c>
      <c r="C20" s="384"/>
      <c r="D20" s="384"/>
      <c r="E20" s="384"/>
      <c r="F20" s="384"/>
      <c r="G20" s="384"/>
      <c r="H20" s="390"/>
      <c r="I20" s="390"/>
      <c r="J20" s="405">
        <f>SUM(J17:J19)</f>
        <v>148200</v>
      </c>
      <c r="K20" s="390"/>
      <c r="L20" s="405">
        <f>SUM(L17:L19)</f>
        <v>140700</v>
      </c>
      <c r="M20" s="385"/>
      <c r="N20" s="385"/>
      <c r="O20" s="385"/>
      <c r="P20" s="385"/>
      <c r="Q20" s="385"/>
      <c r="R20" s="393"/>
    </row>
    <row r="21" spans="1:18" s="382" customFormat="1" ht="14.25" customHeight="1" thickTop="1">
      <c r="A21" s="388"/>
      <c r="B21" s="406"/>
      <c r="C21" s="384"/>
      <c r="D21" s="384"/>
      <c r="E21" s="384"/>
      <c r="F21" s="384"/>
      <c r="G21" s="384"/>
      <c r="H21" s="384"/>
      <c r="I21" s="384"/>
      <c r="J21" s="384"/>
      <c r="K21" s="384"/>
      <c r="L21" s="385"/>
      <c r="M21" s="385"/>
      <c r="N21" s="385"/>
      <c r="O21" s="385"/>
      <c r="P21" s="385"/>
      <c r="Q21" s="385"/>
      <c r="R21" s="393"/>
    </row>
    <row r="22" spans="1:18" s="382" customFormat="1" ht="39" customHeight="1">
      <c r="A22" s="388"/>
      <c r="B22" s="468" t="s">
        <v>109</v>
      </c>
      <c r="C22" s="468"/>
      <c r="D22" s="468"/>
      <c r="E22" s="468"/>
      <c r="F22" s="468"/>
      <c r="G22" s="468"/>
      <c r="H22" s="468"/>
      <c r="I22" s="468"/>
      <c r="J22" s="468"/>
      <c r="K22" s="468"/>
      <c r="L22" s="468"/>
      <c r="M22" s="468"/>
      <c r="N22" s="385"/>
      <c r="O22" s="385"/>
      <c r="P22" s="385"/>
      <c r="Q22" s="385"/>
      <c r="R22" s="393"/>
    </row>
    <row r="23" spans="1:18" s="382" customFormat="1" ht="18">
      <c r="A23" s="388"/>
      <c r="C23" s="384"/>
      <c r="D23" s="384"/>
      <c r="E23" s="384"/>
      <c r="F23" s="384"/>
      <c r="G23" s="384"/>
      <c r="H23" s="466" t="s">
        <v>274</v>
      </c>
      <c r="I23" s="466"/>
      <c r="J23" s="466"/>
      <c r="K23" s="384"/>
      <c r="L23" s="407" t="s">
        <v>186</v>
      </c>
      <c r="M23" s="385"/>
      <c r="N23" s="385"/>
      <c r="O23" s="385"/>
      <c r="P23" s="385"/>
      <c r="Q23" s="385"/>
      <c r="R23" s="393"/>
    </row>
    <row r="24" spans="1:18" s="382" customFormat="1" ht="18">
      <c r="A24" s="388"/>
      <c r="C24" s="384"/>
      <c r="D24" s="384"/>
      <c r="E24" s="384"/>
      <c r="F24" s="384"/>
      <c r="G24" s="384"/>
      <c r="H24" s="60" t="s">
        <v>82</v>
      </c>
      <c r="I24" s="60"/>
      <c r="J24" s="60" t="s">
        <v>82</v>
      </c>
      <c r="K24" s="384"/>
      <c r="L24" s="60" t="s">
        <v>82</v>
      </c>
      <c r="M24" s="385"/>
      <c r="N24" s="385"/>
      <c r="O24" s="385"/>
      <c r="P24" s="385"/>
      <c r="Q24" s="385"/>
      <c r="R24" s="393"/>
    </row>
    <row r="25" spans="1:18" s="382" customFormat="1" ht="18">
      <c r="A25" s="388"/>
      <c r="B25" s="389" t="s">
        <v>146</v>
      </c>
      <c r="C25" s="384"/>
      <c r="D25" s="384"/>
      <c r="E25" s="384"/>
      <c r="F25" s="384"/>
      <c r="G25" s="384"/>
      <c r="H25" s="60"/>
      <c r="I25" s="60"/>
      <c r="J25" s="408">
        <v>148200</v>
      </c>
      <c r="K25" s="390"/>
      <c r="L25" s="409">
        <v>140700</v>
      </c>
      <c r="M25" s="385"/>
      <c r="N25" s="385"/>
      <c r="O25" s="385"/>
      <c r="P25" s="385"/>
      <c r="Q25" s="385"/>
      <c r="R25" s="393"/>
    </row>
    <row r="26" spans="1:18" s="382" customFormat="1" ht="18">
      <c r="A26" s="388"/>
      <c r="B26" s="389" t="s">
        <v>59</v>
      </c>
      <c r="C26" s="384"/>
      <c r="D26" s="384"/>
      <c r="E26" s="384"/>
      <c r="F26" s="384"/>
      <c r="G26" s="384"/>
      <c r="H26" s="408">
        <v>138411</v>
      </c>
      <c r="I26" s="390"/>
      <c r="J26" s="390"/>
      <c r="K26" s="410"/>
      <c r="L26" s="411">
        <v>125317</v>
      </c>
      <c r="M26" s="385"/>
      <c r="N26" s="385"/>
      <c r="O26" s="385"/>
      <c r="P26" s="385"/>
      <c r="Q26" s="385"/>
      <c r="R26" s="393"/>
    </row>
    <row r="27" spans="1:18" s="382" customFormat="1" ht="18">
      <c r="A27" s="388"/>
      <c r="B27" s="389" t="s">
        <v>57</v>
      </c>
      <c r="C27" s="384"/>
      <c r="D27" s="384"/>
      <c r="E27" s="384"/>
      <c r="F27" s="384"/>
      <c r="G27" s="384"/>
      <c r="H27" s="412"/>
      <c r="I27" s="390"/>
      <c r="J27" s="390"/>
      <c r="K27" s="410"/>
      <c r="L27" s="413">
        <v>-571</v>
      </c>
      <c r="M27" s="385"/>
      <c r="N27" s="385"/>
      <c r="O27" s="385"/>
      <c r="P27" s="385"/>
      <c r="Q27" s="385"/>
      <c r="R27" s="393"/>
    </row>
    <row r="28" spans="1:18" s="382" customFormat="1" ht="18">
      <c r="A28" s="388"/>
      <c r="B28" s="389" t="s">
        <v>107</v>
      </c>
      <c r="C28" s="384"/>
      <c r="D28" s="384"/>
      <c r="E28" s="384"/>
      <c r="F28" s="384"/>
      <c r="G28" s="384"/>
      <c r="H28" s="408">
        <v>138411</v>
      </c>
      <c r="I28" s="390"/>
      <c r="J28" s="60"/>
      <c r="K28" s="390"/>
      <c r="L28" s="414">
        <f>SUM(L25:L27)</f>
        <v>265446</v>
      </c>
      <c r="M28" s="385"/>
      <c r="N28" s="385"/>
      <c r="O28" s="385"/>
      <c r="P28" s="385"/>
      <c r="Q28" s="385"/>
      <c r="R28" s="393"/>
    </row>
    <row r="29" spans="1:18" s="382" customFormat="1" ht="18">
      <c r="A29" s="388"/>
      <c r="B29" s="389" t="s">
        <v>147</v>
      </c>
      <c r="C29" s="384"/>
      <c r="D29" s="384"/>
      <c r="E29" s="384"/>
      <c r="F29" s="384"/>
      <c r="G29" s="384"/>
      <c r="H29" s="242">
        <v>-78000</v>
      </c>
      <c r="I29" s="390"/>
      <c r="J29" s="390"/>
      <c r="K29" s="390"/>
      <c r="L29" s="242">
        <v>-120000</v>
      </c>
      <c r="M29" s="385"/>
      <c r="N29" s="385"/>
      <c r="O29" s="385"/>
      <c r="P29" s="385"/>
      <c r="Q29" s="385"/>
      <c r="R29" s="393"/>
    </row>
    <row r="30" spans="1:18" s="382" customFormat="1" ht="18">
      <c r="A30" s="388"/>
      <c r="B30" s="389"/>
      <c r="C30" s="384"/>
      <c r="D30" s="384"/>
      <c r="E30" s="384"/>
      <c r="F30" s="384"/>
      <c r="G30" s="384"/>
      <c r="H30" s="394">
        <f>SUM(H28:H29)</f>
        <v>60411</v>
      </c>
      <c r="I30" s="390"/>
      <c r="K30" s="390"/>
      <c r="L30" s="408">
        <f>SUM(L28:L29)</f>
        <v>145446</v>
      </c>
      <c r="M30" s="385"/>
      <c r="N30" s="385"/>
      <c r="O30" s="385"/>
      <c r="P30" s="385"/>
      <c r="Q30" s="385"/>
      <c r="R30" s="393"/>
    </row>
    <row r="31" spans="1:18" s="382" customFormat="1" ht="18">
      <c r="A31" s="388"/>
      <c r="B31" s="389" t="s">
        <v>58</v>
      </c>
      <c r="C31" s="384"/>
      <c r="D31" s="415"/>
      <c r="E31" s="384"/>
      <c r="F31" s="384"/>
      <c r="G31" s="384"/>
      <c r="H31" s="242">
        <v>-7410</v>
      </c>
      <c r="I31" s="390"/>
      <c r="K31" s="390"/>
      <c r="L31" s="394">
        <v>-7035</v>
      </c>
      <c r="M31" s="385"/>
      <c r="N31" s="385"/>
      <c r="O31" s="385"/>
      <c r="P31" s="385"/>
      <c r="Q31" s="385"/>
      <c r="R31" s="393"/>
    </row>
    <row r="32" spans="1:18" s="382" customFormat="1" ht="18">
      <c r="A32" s="388"/>
      <c r="B32" s="389"/>
      <c r="C32" s="384"/>
      <c r="D32" s="384"/>
      <c r="E32" s="384"/>
      <c r="F32" s="384"/>
      <c r="G32" s="384"/>
      <c r="I32" s="390"/>
      <c r="J32" s="395">
        <f>SUM(H30:H31)</f>
        <v>53001</v>
      </c>
      <c r="K32" s="390"/>
      <c r="L32" s="394" t="s">
        <v>197</v>
      </c>
      <c r="M32" s="385"/>
      <c r="N32" s="385"/>
      <c r="O32" s="385"/>
      <c r="P32" s="385"/>
      <c r="Q32" s="385"/>
      <c r="R32" s="393"/>
    </row>
    <row r="33" spans="1:18" s="382" customFormat="1" thickBot="1">
      <c r="A33" s="388"/>
      <c r="B33" s="389" t="s">
        <v>60</v>
      </c>
      <c r="C33" s="384"/>
      <c r="D33" s="384"/>
      <c r="E33" s="384"/>
      <c r="F33" s="384"/>
      <c r="G33" s="384"/>
      <c r="H33" s="390"/>
      <c r="I33" s="390"/>
      <c r="J33" s="405">
        <f>SUM(J25+J32)</f>
        <v>201201</v>
      </c>
      <c r="K33" s="390"/>
      <c r="L33" s="416">
        <f>SUM(L30:L32)</f>
        <v>138411</v>
      </c>
      <c r="M33" s="385"/>
      <c r="N33" s="385"/>
      <c r="O33" s="385"/>
      <c r="P33" s="385"/>
      <c r="Q33" s="385"/>
      <c r="R33" s="393"/>
    </row>
    <row r="34" spans="1:18" s="382" customFormat="1" thickTop="1">
      <c r="A34" s="388"/>
      <c r="B34" s="389"/>
      <c r="C34" s="384"/>
      <c r="D34" s="384"/>
      <c r="E34" s="384"/>
      <c r="F34" s="384"/>
      <c r="G34" s="384"/>
      <c r="H34" s="390"/>
      <c r="I34" s="390"/>
      <c r="J34" s="395"/>
      <c r="K34" s="390"/>
      <c r="L34" s="408"/>
      <c r="M34" s="385"/>
      <c r="N34" s="385"/>
      <c r="O34" s="385"/>
      <c r="P34" s="385"/>
      <c r="Q34" s="385"/>
      <c r="R34" s="393"/>
    </row>
    <row r="35" spans="1:18" s="382" customFormat="1" ht="37.5" customHeight="1">
      <c r="A35" s="464">
        <v>2</v>
      </c>
      <c r="B35" s="464"/>
      <c r="C35" s="464"/>
      <c r="D35" s="464"/>
      <c r="E35" s="464"/>
      <c r="F35" s="464"/>
      <c r="G35" s="464"/>
      <c r="H35" s="464"/>
      <c r="I35" s="464"/>
      <c r="J35" s="464"/>
      <c r="K35" s="464"/>
      <c r="L35" s="464"/>
      <c r="M35" s="464"/>
      <c r="N35" s="385"/>
      <c r="O35" s="385"/>
      <c r="P35" s="385"/>
      <c r="Q35" s="385"/>
      <c r="R35" s="393"/>
    </row>
    <row r="36" spans="1:18" s="382" customFormat="1" ht="18">
      <c r="A36" s="388"/>
      <c r="B36" s="384"/>
      <c r="C36" s="384"/>
      <c r="D36" s="384"/>
      <c r="E36" s="384"/>
      <c r="F36" s="384"/>
      <c r="G36" s="384"/>
      <c r="H36" s="384"/>
      <c r="I36" s="384"/>
      <c r="J36" s="384"/>
      <c r="K36" s="384"/>
      <c r="L36" s="385"/>
      <c r="M36" s="385"/>
      <c r="N36" s="385"/>
      <c r="O36" s="385"/>
      <c r="P36" s="385"/>
      <c r="Q36" s="385"/>
      <c r="R36" s="393"/>
    </row>
    <row r="37" spans="1:18" s="382" customFormat="1" ht="18">
      <c r="A37" s="388"/>
      <c r="B37" s="384"/>
      <c r="C37" s="384"/>
      <c r="D37" s="384"/>
      <c r="E37" s="384"/>
      <c r="F37" s="384"/>
      <c r="G37" s="384"/>
      <c r="H37" s="384"/>
      <c r="I37" s="384"/>
      <c r="J37" s="384"/>
      <c r="K37" s="384"/>
      <c r="L37" s="385"/>
      <c r="M37" s="385"/>
      <c r="N37" s="385"/>
      <c r="O37" s="385"/>
      <c r="P37" s="385"/>
      <c r="Q37" s="385"/>
      <c r="R37" s="393"/>
    </row>
    <row r="38" spans="1:18" s="382" customFormat="1" ht="18">
      <c r="A38" s="388"/>
      <c r="B38" s="384"/>
      <c r="C38" s="384"/>
      <c r="D38" s="384"/>
      <c r="E38" s="384"/>
      <c r="F38" s="384"/>
      <c r="G38" s="384"/>
      <c r="H38" s="384"/>
      <c r="I38" s="384"/>
      <c r="J38" s="384"/>
      <c r="K38" s="384"/>
      <c r="L38" s="385"/>
      <c r="M38" s="385"/>
      <c r="N38" s="385"/>
      <c r="O38" s="385"/>
      <c r="P38" s="385"/>
      <c r="Q38" s="385"/>
      <c r="R38" s="393"/>
    </row>
    <row r="39" spans="1:18" s="382" customFormat="1" ht="18">
      <c r="A39" s="388"/>
      <c r="B39" s="384"/>
      <c r="C39" s="384"/>
      <c r="D39" s="384"/>
      <c r="E39" s="384"/>
      <c r="F39" s="384"/>
      <c r="G39" s="384"/>
      <c r="H39" s="384"/>
      <c r="I39" s="384"/>
      <c r="J39" s="384"/>
      <c r="K39" s="384"/>
      <c r="L39" s="385"/>
      <c r="M39" s="385"/>
      <c r="N39" s="385"/>
      <c r="O39" s="385"/>
      <c r="P39" s="385"/>
      <c r="Q39" s="385"/>
      <c r="R39" s="393"/>
    </row>
    <row r="40" spans="1:18" s="382" customFormat="1" ht="18">
      <c r="A40" s="388"/>
      <c r="B40" s="384"/>
      <c r="C40" s="384"/>
      <c r="D40" s="384"/>
      <c r="E40" s="384"/>
      <c r="F40" s="384"/>
      <c r="G40" s="384"/>
      <c r="H40" s="384"/>
      <c r="I40" s="384"/>
      <c r="J40" s="384"/>
      <c r="K40" s="384"/>
      <c r="L40" s="385"/>
      <c r="M40" s="385"/>
      <c r="N40" s="385"/>
      <c r="O40" s="385"/>
      <c r="P40" s="385"/>
      <c r="Q40" s="385"/>
      <c r="R40" s="393"/>
    </row>
    <row r="41" spans="1:18" s="382" customFormat="1" ht="18">
      <c r="A41" s="388"/>
      <c r="B41" s="384"/>
      <c r="C41" s="384"/>
      <c r="D41" s="384"/>
      <c r="E41" s="384"/>
      <c r="F41" s="384"/>
      <c r="G41" s="384"/>
      <c r="H41" s="384"/>
      <c r="I41" s="384"/>
      <c r="J41" s="384"/>
      <c r="K41" s="384"/>
      <c r="L41" s="385"/>
      <c r="M41" s="385"/>
      <c r="N41" s="385"/>
      <c r="O41" s="385"/>
      <c r="P41" s="385"/>
      <c r="Q41" s="385"/>
      <c r="R41" s="393"/>
    </row>
    <row r="42" spans="1:18" s="382" customFormat="1" ht="18">
      <c r="A42" s="388"/>
      <c r="B42" s="384"/>
      <c r="C42" s="384"/>
      <c r="D42" s="384"/>
      <c r="E42" s="384"/>
      <c r="F42" s="384"/>
      <c r="G42" s="384"/>
      <c r="H42" s="384"/>
      <c r="I42" s="384"/>
      <c r="J42" s="384"/>
      <c r="K42" s="384"/>
      <c r="L42" s="385"/>
      <c r="M42" s="385"/>
      <c r="N42" s="385"/>
      <c r="O42" s="385"/>
      <c r="P42" s="385"/>
      <c r="Q42" s="385"/>
      <c r="R42" s="393"/>
    </row>
    <row r="43" spans="1:18" s="382" customFormat="1" ht="18">
      <c r="A43" s="388"/>
      <c r="B43" s="384"/>
      <c r="C43" s="384"/>
      <c r="D43" s="384"/>
      <c r="E43" s="384"/>
      <c r="F43" s="384"/>
      <c r="G43" s="384"/>
      <c r="H43" s="384"/>
      <c r="I43" s="384"/>
      <c r="J43" s="384"/>
      <c r="K43" s="384"/>
      <c r="L43" s="385"/>
      <c r="M43" s="385"/>
      <c r="N43" s="385"/>
      <c r="O43" s="385"/>
      <c r="P43" s="385"/>
      <c r="Q43" s="385"/>
      <c r="R43" s="393"/>
    </row>
    <row r="44" spans="1:18" s="382" customFormat="1" ht="25.5">
      <c r="A44" s="381"/>
      <c r="B44" s="383"/>
      <c r="C44" s="383"/>
      <c r="D44" s="383"/>
      <c r="E44" s="383"/>
      <c r="F44" s="383"/>
      <c r="G44" s="383"/>
      <c r="H44" s="383"/>
      <c r="I44" s="383"/>
      <c r="J44" s="383"/>
      <c r="K44" s="383"/>
      <c r="L44" s="386"/>
      <c r="M44" s="386"/>
      <c r="N44" s="386"/>
      <c r="O44" s="386"/>
      <c r="P44" s="386"/>
      <c r="Q44" s="386"/>
      <c r="R44" s="387"/>
    </row>
    <row r="45" spans="1:18" s="382" customFormat="1" ht="25.5">
      <c r="A45" s="381"/>
      <c r="B45" s="383"/>
      <c r="C45" s="383"/>
      <c r="D45" s="383"/>
      <c r="E45" s="383"/>
      <c r="F45" s="383"/>
      <c r="G45" s="383"/>
      <c r="H45" s="383"/>
      <c r="I45" s="383"/>
      <c r="J45" s="383"/>
      <c r="K45" s="383"/>
      <c r="L45" s="386"/>
      <c r="M45" s="386"/>
      <c r="N45" s="386"/>
      <c r="O45" s="386"/>
      <c r="P45" s="386"/>
      <c r="Q45" s="386"/>
      <c r="R45" s="387"/>
    </row>
    <row r="46" spans="1:18" s="382" customFormat="1" ht="25.5">
      <c r="A46" s="381"/>
      <c r="B46" s="383"/>
      <c r="C46" s="383"/>
      <c r="D46" s="383"/>
      <c r="E46" s="383"/>
      <c r="F46" s="383"/>
      <c r="G46" s="383"/>
      <c r="H46" s="383"/>
      <c r="I46" s="383"/>
      <c r="J46" s="383"/>
      <c r="K46" s="383"/>
      <c r="L46" s="386"/>
      <c r="M46" s="386"/>
      <c r="N46" s="386"/>
      <c r="O46" s="386"/>
      <c r="P46" s="386"/>
      <c r="Q46" s="386"/>
      <c r="R46" s="387"/>
    </row>
    <row r="47" spans="1:18" s="382" customFormat="1" ht="25.5">
      <c r="A47" s="381"/>
      <c r="B47" s="383"/>
      <c r="C47" s="383"/>
      <c r="D47" s="383"/>
      <c r="E47" s="383"/>
      <c r="F47" s="383"/>
      <c r="G47" s="383"/>
      <c r="H47" s="383"/>
      <c r="I47" s="383"/>
      <c r="J47" s="383"/>
      <c r="K47" s="383"/>
      <c r="L47" s="386"/>
      <c r="M47" s="386"/>
      <c r="N47" s="386"/>
      <c r="O47" s="386"/>
      <c r="P47" s="386"/>
      <c r="Q47" s="386"/>
      <c r="R47" s="387"/>
    </row>
    <row r="48" spans="1:18" s="382" customFormat="1" ht="25.5">
      <c r="A48" s="381"/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6"/>
      <c r="M48" s="386"/>
      <c r="N48" s="386"/>
      <c r="O48" s="386"/>
      <c r="P48" s="386"/>
      <c r="Q48" s="386"/>
      <c r="R48" s="387"/>
    </row>
    <row r="49" spans="1:18" s="388" customFormat="1">
      <c r="A49" s="381"/>
      <c r="B49" s="381"/>
      <c r="C49" s="381"/>
      <c r="D49" s="381"/>
      <c r="E49" s="381"/>
      <c r="F49" s="381"/>
      <c r="G49" s="381"/>
      <c r="H49" s="381"/>
      <c r="I49" s="381"/>
      <c r="J49" s="381"/>
      <c r="K49" s="381"/>
      <c r="L49" s="381"/>
      <c r="M49" s="381"/>
      <c r="N49" s="381"/>
      <c r="O49" s="381"/>
      <c r="P49" s="381"/>
      <c r="Q49" s="381"/>
      <c r="R49" s="381"/>
    </row>
    <row r="50" spans="1:18" s="388" customFormat="1">
      <c r="A50" s="381"/>
      <c r="B50" s="381"/>
      <c r="C50" s="381"/>
      <c r="D50" s="381"/>
      <c r="E50" s="381"/>
      <c r="F50" s="381"/>
      <c r="G50" s="381"/>
      <c r="H50" s="381"/>
      <c r="I50" s="381"/>
      <c r="J50" s="381"/>
      <c r="K50" s="381"/>
      <c r="L50" s="381"/>
      <c r="M50" s="381"/>
      <c r="N50" s="381"/>
      <c r="O50" s="381"/>
      <c r="P50" s="381"/>
      <c r="Q50" s="381"/>
      <c r="R50" s="381"/>
    </row>
    <row r="51" spans="1:18" s="382" customFormat="1">
      <c r="A51" s="381"/>
      <c r="B51" s="381"/>
      <c r="C51" s="381"/>
      <c r="D51" s="381"/>
      <c r="E51" s="381"/>
      <c r="F51" s="381"/>
      <c r="G51" s="381"/>
      <c r="H51" s="381"/>
      <c r="I51" s="381"/>
      <c r="J51" s="381"/>
      <c r="K51" s="381"/>
      <c r="L51" s="381"/>
      <c r="M51" s="381"/>
      <c r="N51" s="381"/>
      <c r="O51" s="381"/>
      <c r="P51" s="381"/>
      <c r="Q51" s="417"/>
      <c r="R51" s="417"/>
    </row>
    <row r="52" spans="1:18" s="382" customFormat="1">
      <c r="A52" s="381"/>
      <c r="B52" s="381"/>
      <c r="C52" s="381"/>
      <c r="D52" s="381"/>
      <c r="E52" s="381"/>
      <c r="F52" s="381"/>
      <c r="G52" s="381"/>
      <c r="H52" s="381"/>
      <c r="I52" s="381"/>
      <c r="J52" s="381"/>
      <c r="K52" s="381"/>
      <c r="L52" s="381"/>
      <c r="M52" s="381"/>
      <c r="N52" s="381"/>
      <c r="O52" s="381"/>
      <c r="P52" s="381"/>
      <c r="Q52" s="417"/>
      <c r="R52" s="417"/>
    </row>
    <row r="53" spans="1:18" s="382" customFormat="1">
      <c r="A53" s="381"/>
      <c r="B53" s="381"/>
      <c r="C53" s="381"/>
      <c r="D53" s="381"/>
      <c r="E53" s="381"/>
      <c r="F53" s="381"/>
      <c r="G53" s="381"/>
      <c r="H53" s="381"/>
      <c r="I53" s="381"/>
      <c r="J53" s="381"/>
      <c r="K53" s="381"/>
      <c r="L53" s="381"/>
      <c r="M53" s="381"/>
      <c r="N53" s="381"/>
      <c r="O53" s="381"/>
      <c r="P53" s="381"/>
      <c r="Q53" s="417"/>
      <c r="R53" s="417"/>
    </row>
    <row r="54" spans="1:18" s="382" customFormat="1">
      <c r="A54" s="381"/>
      <c r="B54" s="417"/>
      <c r="C54" s="417"/>
      <c r="D54" s="417"/>
      <c r="E54" s="417"/>
      <c r="F54" s="417"/>
      <c r="G54" s="417"/>
      <c r="H54" s="417"/>
      <c r="I54" s="417"/>
      <c r="J54" s="417"/>
      <c r="K54" s="417"/>
      <c r="L54" s="417"/>
      <c r="M54" s="417"/>
      <c r="N54" s="417"/>
      <c r="O54" s="417"/>
      <c r="P54" s="417"/>
      <c r="Q54" s="417"/>
      <c r="R54" s="417"/>
    </row>
    <row r="55" spans="1:18" s="382" customFormat="1">
      <c r="A55" s="381"/>
      <c r="B55" s="417"/>
      <c r="C55" s="417"/>
      <c r="D55" s="417"/>
      <c r="E55" s="417"/>
      <c r="F55" s="417"/>
      <c r="G55" s="417"/>
      <c r="H55" s="417"/>
      <c r="I55" s="417"/>
      <c r="J55" s="417"/>
      <c r="K55" s="417"/>
      <c r="L55" s="417"/>
      <c r="M55" s="417"/>
      <c r="N55" s="417"/>
      <c r="O55" s="417"/>
      <c r="P55" s="417"/>
      <c r="Q55" s="417"/>
      <c r="R55" s="417"/>
    </row>
    <row r="56" spans="1:18" s="382" customFormat="1">
      <c r="A56" s="381"/>
      <c r="B56" s="417"/>
      <c r="C56" s="417"/>
      <c r="D56" s="417"/>
      <c r="E56" s="417"/>
      <c r="F56" s="417"/>
      <c r="G56" s="417"/>
      <c r="H56" s="417"/>
      <c r="I56" s="417"/>
      <c r="J56" s="417"/>
      <c r="K56" s="417"/>
      <c r="L56" s="417"/>
      <c r="M56" s="417"/>
      <c r="N56" s="417"/>
      <c r="O56" s="417"/>
      <c r="P56" s="417"/>
      <c r="Q56" s="417"/>
      <c r="R56" s="417"/>
    </row>
    <row r="57" spans="1:18" s="382" customFormat="1">
      <c r="B57" s="417"/>
      <c r="C57" s="417"/>
      <c r="D57" s="417"/>
      <c r="E57" s="417"/>
      <c r="F57" s="417"/>
      <c r="G57" s="417"/>
      <c r="H57" s="417"/>
      <c r="I57" s="417"/>
      <c r="J57" s="417"/>
      <c r="K57" s="417"/>
      <c r="L57" s="417"/>
      <c r="M57" s="417"/>
      <c r="N57" s="417"/>
      <c r="O57" s="417"/>
      <c r="P57" s="417"/>
      <c r="Q57" s="417"/>
      <c r="R57" s="417"/>
    </row>
    <row r="58" spans="1:18">
      <c r="A58" s="375"/>
      <c r="B58" s="418"/>
      <c r="C58" s="418"/>
      <c r="D58" s="418"/>
      <c r="E58" s="418"/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</row>
    <row r="59" spans="1:18">
      <c r="A59" s="375"/>
      <c r="B59" s="418"/>
      <c r="C59" s="418"/>
      <c r="D59" s="418"/>
      <c r="E59" s="418"/>
      <c r="F59" s="418"/>
      <c r="G59" s="418"/>
      <c r="H59" s="418"/>
      <c r="I59" s="418"/>
      <c r="J59" s="418"/>
      <c r="K59" s="418"/>
      <c r="L59" s="418"/>
      <c r="M59" s="418"/>
      <c r="N59" s="418"/>
      <c r="O59" s="418"/>
      <c r="P59" s="418"/>
    </row>
    <row r="60" spans="1:18">
      <c r="A60" s="375"/>
      <c r="B60" s="418"/>
      <c r="C60" s="418"/>
      <c r="D60" s="418"/>
      <c r="E60" s="418"/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418"/>
    </row>
    <row r="61" spans="1:18">
      <c r="A61" s="375"/>
      <c r="B61" s="418"/>
      <c r="C61" s="418"/>
      <c r="D61" s="418"/>
      <c r="E61" s="418"/>
      <c r="F61" s="418"/>
      <c r="G61" s="418"/>
      <c r="H61" s="418"/>
      <c r="I61" s="418"/>
      <c r="J61" s="418"/>
      <c r="K61" s="418"/>
      <c r="L61" s="418"/>
      <c r="M61" s="418"/>
      <c r="N61" s="418"/>
      <c r="O61" s="418"/>
      <c r="P61" s="418"/>
    </row>
  </sheetData>
  <mergeCells count="7">
    <mergeCell ref="A35:M35"/>
    <mergeCell ref="A1:M1"/>
    <mergeCell ref="A2:M2"/>
    <mergeCell ref="A3:M3"/>
    <mergeCell ref="H23:J23"/>
    <mergeCell ref="H4:J4"/>
    <mergeCell ref="B22:M22"/>
  </mergeCells>
  <pageMargins left="0.15748031496062992" right="0.51181102362204722" top="0.39370078740157483" bottom="0.23622047244094491" header="0" footer="0"/>
  <pageSetup paperSize="9" scale="97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"/>
  <sheetViews>
    <sheetView rightToLeft="1" view="pageBreakPreview" topLeftCell="A25" zoomScale="110" zoomScaleSheetLayoutView="110" workbookViewId="0">
      <selection activeCell="J32" sqref="J32"/>
    </sheetView>
  </sheetViews>
  <sheetFormatPr defaultColWidth="9.140625" defaultRowHeight="23.25"/>
  <cols>
    <col min="1" max="1" width="6.28515625" style="179" customWidth="1"/>
    <col min="2" max="2" width="4.7109375" style="25" customWidth="1"/>
    <col min="3" max="3" width="2.5703125" style="25" customWidth="1"/>
    <col min="4" max="4" width="0.42578125" style="25" customWidth="1"/>
    <col min="5" max="5" width="3" style="25" customWidth="1"/>
    <col min="6" max="6" width="14.7109375" style="25" customWidth="1"/>
    <col min="7" max="7" width="6.140625" style="25" customWidth="1"/>
    <col min="8" max="8" width="1.42578125" style="25" customWidth="1"/>
    <col min="9" max="9" width="1" style="25" customWidth="1"/>
    <col min="10" max="10" width="12.7109375" style="25" customWidth="1"/>
    <col min="11" max="11" width="3.42578125" style="25" customWidth="1"/>
    <col min="12" max="12" width="12" style="25" customWidth="1"/>
    <col min="13" max="13" width="7" style="25" customWidth="1"/>
    <col min="14" max="14" width="16.28515625" style="25" customWidth="1"/>
    <col min="15" max="15" width="4" style="25" customWidth="1"/>
    <col min="16" max="16" width="11" style="25" customWidth="1"/>
    <col min="17" max="17" width="9.140625" style="25"/>
    <col min="18" max="18" width="2.85546875" style="25" customWidth="1"/>
    <col min="19" max="19" width="38.42578125" style="25" customWidth="1"/>
    <col min="20" max="16384" width="9.140625" style="25"/>
  </cols>
  <sheetData>
    <row r="1" spans="1:24" ht="28.5">
      <c r="A1" s="462" t="s">
        <v>187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</row>
    <row r="2" spans="1:24" ht="28.5">
      <c r="A2" s="462" t="s">
        <v>114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</row>
    <row r="3" spans="1:24" ht="28.5">
      <c r="A3" s="462" t="s">
        <v>275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</row>
    <row r="4" spans="1:24" ht="28.5">
      <c r="A4" s="179" t="s">
        <v>149</v>
      </c>
      <c r="B4" s="472" t="s">
        <v>148</v>
      </c>
      <c r="C4" s="472"/>
      <c r="D4" s="472"/>
      <c r="E4" s="472"/>
      <c r="F4" s="472"/>
      <c r="G4" s="472"/>
      <c r="H4" s="472"/>
      <c r="I4" s="472"/>
      <c r="J4" s="472"/>
      <c r="K4" s="124"/>
      <c r="L4" s="124"/>
      <c r="M4" s="124"/>
      <c r="N4" s="124"/>
      <c r="O4" s="124"/>
      <c r="P4" s="124"/>
      <c r="Q4" s="124"/>
      <c r="R4" s="124"/>
      <c r="S4" s="124"/>
    </row>
    <row r="5" spans="1:24" s="148" customFormat="1" ht="60" customHeight="1">
      <c r="A5" s="473" t="s">
        <v>265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</row>
    <row r="6" spans="1:24" ht="5.25" customHeight="1">
      <c r="A6" s="180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</row>
    <row r="7" spans="1:24" s="39" customFormat="1" ht="22.5">
      <c r="A7" s="179" t="s">
        <v>113</v>
      </c>
      <c r="B7" s="35" t="s">
        <v>129</v>
      </c>
      <c r="C7" s="38"/>
      <c r="D7" s="38"/>
      <c r="E7" s="38"/>
      <c r="F7" s="36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24" s="39" customFormat="1" ht="60" customHeight="1">
      <c r="A8" s="473" t="s">
        <v>266</v>
      </c>
      <c r="B8" s="473"/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73"/>
    </row>
    <row r="9" spans="1:24" s="39" customFormat="1" ht="22.5">
      <c r="A9" s="73" t="s">
        <v>137</v>
      </c>
      <c r="B9" s="36" t="s">
        <v>45</v>
      </c>
      <c r="C9" s="38"/>
      <c r="D9" s="38"/>
      <c r="E9" s="38"/>
      <c r="F9" s="36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X9" s="41"/>
    </row>
    <row r="10" spans="1:24" s="39" customFormat="1" ht="22.7" customHeight="1">
      <c r="A10" s="474" t="s">
        <v>267</v>
      </c>
      <c r="B10" s="474"/>
      <c r="C10" s="474"/>
      <c r="D10" s="474"/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474"/>
      <c r="Q10" s="474"/>
      <c r="R10" s="474"/>
      <c r="S10" s="474"/>
      <c r="X10" s="41"/>
    </row>
    <row r="11" spans="1:24" s="39" customFormat="1" ht="46.5" customHeight="1">
      <c r="A11" s="73"/>
      <c r="B11" s="36"/>
      <c r="C11" s="38"/>
      <c r="D11" s="38"/>
      <c r="E11" s="38"/>
      <c r="F11" s="176" t="s">
        <v>115</v>
      </c>
      <c r="G11" s="40"/>
      <c r="H11" s="40"/>
      <c r="I11" s="40"/>
      <c r="J11" s="182" t="s">
        <v>163</v>
      </c>
      <c r="K11" s="40"/>
      <c r="L11" s="182" t="s">
        <v>164</v>
      </c>
      <c r="M11" s="40"/>
      <c r="N11" s="470" t="s">
        <v>236</v>
      </c>
      <c r="O11" s="470"/>
      <c r="P11" s="38"/>
      <c r="Q11" s="38"/>
      <c r="R11" s="38"/>
      <c r="X11" s="41"/>
    </row>
    <row r="12" spans="1:24" s="39" customFormat="1" ht="22.5">
      <c r="A12" s="73"/>
      <c r="B12" s="36"/>
      <c r="C12" s="38"/>
      <c r="D12" s="38"/>
      <c r="E12" s="38"/>
      <c r="F12" s="255" t="s">
        <v>209</v>
      </c>
      <c r="G12" s="114"/>
      <c r="H12" s="114"/>
      <c r="I12" s="114"/>
      <c r="J12" s="42">
        <v>27</v>
      </c>
      <c r="K12" s="114"/>
      <c r="L12" s="42">
        <v>49</v>
      </c>
      <c r="M12" s="114"/>
      <c r="N12" s="471" t="s">
        <v>220</v>
      </c>
      <c r="O12" s="471"/>
      <c r="P12" s="38"/>
      <c r="Q12" s="38"/>
      <c r="R12" s="38"/>
      <c r="X12" s="41"/>
    </row>
    <row r="13" spans="1:24" s="39" customFormat="1" ht="22.5">
      <c r="A13" s="73"/>
      <c r="B13" s="36"/>
      <c r="C13" s="38"/>
      <c r="D13" s="38"/>
      <c r="E13" s="38"/>
      <c r="F13" s="352" t="s">
        <v>268</v>
      </c>
      <c r="G13" s="114"/>
      <c r="H13" s="114"/>
      <c r="I13" s="114"/>
      <c r="J13" s="42">
        <v>27</v>
      </c>
      <c r="K13" s="114"/>
      <c r="L13" s="42">
        <v>83</v>
      </c>
      <c r="M13" s="114"/>
      <c r="N13" s="471" t="s">
        <v>220</v>
      </c>
      <c r="O13" s="471"/>
      <c r="P13" s="38"/>
      <c r="Q13" s="38"/>
      <c r="R13" s="38"/>
      <c r="X13" s="41"/>
    </row>
    <row r="14" spans="1:24" s="39" customFormat="1" ht="22.5">
      <c r="A14" s="73"/>
      <c r="B14" s="36"/>
      <c r="C14" s="38"/>
      <c r="D14" s="38"/>
      <c r="E14" s="38"/>
      <c r="F14" s="255" t="s">
        <v>200</v>
      </c>
      <c r="G14" s="114"/>
      <c r="H14" s="114"/>
      <c r="I14" s="114"/>
      <c r="J14" s="255">
        <v>5</v>
      </c>
      <c r="K14" s="114"/>
      <c r="L14" s="255">
        <v>13</v>
      </c>
      <c r="M14" s="114"/>
      <c r="N14" s="471" t="s">
        <v>220</v>
      </c>
      <c r="O14" s="471"/>
      <c r="P14" s="38"/>
      <c r="Q14" s="38"/>
      <c r="R14" s="38"/>
      <c r="X14" s="41"/>
    </row>
    <row r="15" spans="1:24" s="39" customFormat="1" ht="22.5">
      <c r="A15" s="73"/>
      <c r="B15" s="36"/>
      <c r="C15" s="38"/>
      <c r="D15" s="38"/>
      <c r="E15" s="38"/>
      <c r="F15" s="255" t="s">
        <v>212</v>
      </c>
      <c r="G15" s="114"/>
      <c r="H15" s="114"/>
      <c r="I15" s="114"/>
      <c r="J15" s="255">
        <v>15</v>
      </c>
      <c r="K15" s="114"/>
      <c r="L15" s="316">
        <v>27</v>
      </c>
      <c r="M15" s="114"/>
      <c r="N15" s="471" t="s">
        <v>220</v>
      </c>
      <c r="O15" s="471"/>
      <c r="P15" s="38"/>
      <c r="Q15" s="38"/>
      <c r="R15" s="38"/>
      <c r="X15" s="41"/>
    </row>
    <row r="16" spans="1:24" s="39" customFormat="1" ht="22.5">
      <c r="A16" s="73"/>
      <c r="B16" s="36"/>
      <c r="C16" s="38"/>
      <c r="D16" s="38"/>
      <c r="E16" s="38"/>
      <c r="F16" s="37" t="s">
        <v>283</v>
      </c>
      <c r="G16" s="38"/>
      <c r="H16" s="38"/>
      <c r="I16" s="38"/>
      <c r="J16" s="255">
        <v>27</v>
      </c>
      <c r="K16" s="38"/>
      <c r="L16" s="316">
        <v>-112</v>
      </c>
      <c r="M16" s="38"/>
      <c r="N16" s="471" t="s">
        <v>220</v>
      </c>
      <c r="O16" s="471"/>
      <c r="P16" s="38"/>
      <c r="Q16" s="38"/>
      <c r="R16" s="38"/>
      <c r="X16" s="41"/>
    </row>
    <row r="17" spans="1:24" s="39" customFormat="1" ht="22.5">
      <c r="A17" s="73" t="s">
        <v>138</v>
      </c>
      <c r="B17" s="36" t="s">
        <v>165</v>
      </c>
      <c r="C17" s="38"/>
      <c r="D17" s="38"/>
      <c r="E17" s="38"/>
      <c r="F17" s="36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X17" s="289"/>
    </row>
    <row r="18" spans="1:24" s="39" customFormat="1" ht="50.25" customHeight="1">
      <c r="A18" s="471" t="s">
        <v>292</v>
      </c>
      <c r="B18" s="471"/>
      <c r="C18" s="471"/>
      <c r="D18" s="471"/>
      <c r="E18" s="471"/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Q18" s="471"/>
      <c r="R18" s="471"/>
      <c r="S18" s="471"/>
      <c r="X18" s="41"/>
    </row>
    <row r="19" spans="1:24" s="39" customFormat="1" ht="22.5">
      <c r="A19" s="73"/>
      <c r="B19" s="469" t="s">
        <v>269</v>
      </c>
      <c r="C19" s="469"/>
      <c r="D19" s="469"/>
      <c r="E19" s="469"/>
      <c r="F19" s="469"/>
      <c r="G19" s="469"/>
      <c r="H19" s="469"/>
      <c r="I19" s="469"/>
      <c r="J19" s="469"/>
      <c r="K19" s="469"/>
      <c r="L19" s="469"/>
      <c r="M19" s="469"/>
      <c r="N19" s="469"/>
      <c r="O19" s="38"/>
      <c r="P19" s="38"/>
      <c r="Q19" s="38"/>
      <c r="R19" s="38"/>
    </row>
    <row r="20" spans="1:24" s="39" customFormat="1" ht="12" customHeight="1">
      <c r="A20" s="73"/>
      <c r="B20" s="37"/>
      <c r="C20" s="38"/>
      <c r="D20" s="38"/>
      <c r="E20" s="38"/>
      <c r="F20" s="36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1:24" s="145" customFormat="1" ht="24.75">
      <c r="A21" s="144" t="s">
        <v>160</v>
      </c>
      <c r="B21" s="75" t="s">
        <v>130</v>
      </c>
      <c r="F21" s="75"/>
      <c r="X21" s="290"/>
    </row>
    <row r="22" spans="1:24" s="39" customFormat="1" ht="22.5">
      <c r="A22" s="73"/>
      <c r="B22" s="37" t="s">
        <v>188</v>
      </c>
      <c r="C22" s="38"/>
      <c r="D22" s="38"/>
      <c r="E22" s="38"/>
      <c r="F22" s="36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X22" s="41"/>
    </row>
    <row r="23" spans="1:24" s="39" customFormat="1" ht="22.5">
      <c r="A23" s="73" t="s">
        <v>139</v>
      </c>
      <c r="B23" s="36" t="s">
        <v>131</v>
      </c>
      <c r="C23" s="38"/>
      <c r="D23" s="38"/>
      <c r="E23" s="38"/>
      <c r="F23" s="288"/>
      <c r="G23" s="114"/>
      <c r="H23" s="114"/>
      <c r="I23" s="114"/>
      <c r="J23" s="288"/>
      <c r="K23" s="114"/>
      <c r="L23" s="114"/>
      <c r="M23" s="288"/>
      <c r="N23" s="288"/>
      <c r="O23" s="114"/>
      <c r="P23" s="288"/>
      <c r="Q23" s="288"/>
      <c r="R23" s="114"/>
      <c r="S23" s="288"/>
      <c r="X23" s="289"/>
    </row>
    <row r="24" spans="1:24" s="145" customFormat="1" ht="24.75">
      <c r="A24" s="144"/>
      <c r="B24" s="76"/>
      <c r="F24" s="140" t="s">
        <v>134</v>
      </c>
      <c r="G24" s="147"/>
      <c r="H24" s="147"/>
      <c r="I24" s="147"/>
      <c r="J24" s="177" t="s">
        <v>163</v>
      </c>
      <c r="K24" s="147"/>
      <c r="L24" s="147"/>
      <c r="M24" s="467" t="s">
        <v>166</v>
      </c>
      <c r="N24" s="467"/>
      <c r="O24" s="141"/>
      <c r="P24" s="195"/>
      <c r="Q24" s="183"/>
      <c r="R24" s="141"/>
      <c r="X24" s="146"/>
    </row>
    <row r="25" spans="1:24" s="39" customFormat="1" ht="22.5">
      <c r="A25" s="73"/>
      <c r="B25" s="37"/>
      <c r="C25" s="38"/>
      <c r="D25" s="38"/>
      <c r="E25" s="38"/>
      <c r="F25" s="42" t="s">
        <v>132</v>
      </c>
      <c r="G25" s="113"/>
      <c r="H25" s="113"/>
      <c r="I25" s="113"/>
      <c r="J25" s="42">
        <v>25</v>
      </c>
      <c r="K25" s="113"/>
      <c r="L25" s="113"/>
      <c r="M25" s="477" t="s">
        <v>197</v>
      </c>
      <c r="N25" s="477"/>
      <c r="O25" s="114"/>
      <c r="P25" s="42"/>
      <c r="Q25" s="184"/>
      <c r="R25" s="114"/>
      <c r="X25" s="41"/>
    </row>
    <row r="26" spans="1:24" s="39" customFormat="1" ht="22.5">
      <c r="A26" s="73"/>
      <c r="B26" s="37"/>
      <c r="C26" s="38"/>
      <c r="D26" s="38"/>
      <c r="E26" s="38"/>
      <c r="F26" s="42" t="s">
        <v>133</v>
      </c>
      <c r="G26" s="113"/>
      <c r="H26" s="113"/>
      <c r="I26" s="113"/>
      <c r="J26" s="42">
        <v>23</v>
      </c>
      <c r="K26" s="113"/>
      <c r="L26" s="113"/>
      <c r="M26" s="471" t="s">
        <v>197</v>
      </c>
      <c r="N26" s="471"/>
      <c r="O26" s="114"/>
      <c r="P26" s="42"/>
      <c r="Q26" s="184"/>
      <c r="R26" s="114"/>
      <c r="X26" s="41"/>
    </row>
    <row r="27" spans="1:24" s="39" customFormat="1" ht="22.5">
      <c r="A27" s="73" t="s">
        <v>140</v>
      </c>
      <c r="B27" s="36" t="s">
        <v>135</v>
      </c>
      <c r="C27" s="38"/>
      <c r="D27" s="38"/>
      <c r="E27" s="38"/>
      <c r="F27" s="288"/>
      <c r="G27" s="114"/>
      <c r="H27" s="114"/>
      <c r="I27" s="114"/>
      <c r="J27" s="288"/>
      <c r="K27" s="114"/>
      <c r="L27" s="114"/>
      <c r="M27" s="288"/>
      <c r="N27" s="288"/>
      <c r="O27" s="114"/>
      <c r="P27" s="288"/>
      <c r="Q27" s="288"/>
      <c r="R27" s="114"/>
      <c r="S27" s="288"/>
      <c r="X27" s="289"/>
    </row>
    <row r="28" spans="1:24" s="145" customFormat="1" ht="24.75">
      <c r="A28" s="144"/>
      <c r="B28" s="76"/>
      <c r="F28" s="177" t="s">
        <v>167</v>
      </c>
      <c r="G28" s="147"/>
      <c r="H28" s="147"/>
      <c r="I28" s="147"/>
      <c r="J28" s="177" t="s">
        <v>163</v>
      </c>
      <c r="K28" s="147"/>
      <c r="L28" s="147"/>
      <c r="M28" s="470" t="s">
        <v>168</v>
      </c>
      <c r="N28" s="470"/>
      <c r="O28" s="141"/>
      <c r="P28" s="470" t="s">
        <v>236</v>
      </c>
      <c r="Q28" s="470"/>
      <c r="R28" s="141"/>
      <c r="S28" s="195"/>
      <c r="X28" s="146"/>
    </row>
    <row r="29" spans="1:24" s="39" customFormat="1" ht="22.5">
      <c r="A29" s="73"/>
      <c r="B29" s="37"/>
      <c r="C29" s="38"/>
      <c r="D29" s="38"/>
      <c r="E29" s="38"/>
      <c r="F29" s="260" t="s">
        <v>216</v>
      </c>
      <c r="G29" s="113"/>
      <c r="H29" s="113"/>
      <c r="I29" s="113"/>
      <c r="J29" s="42">
        <v>17</v>
      </c>
      <c r="K29" s="113"/>
      <c r="L29" s="113"/>
      <c r="M29" s="471">
        <v>41</v>
      </c>
      <c r="N29" s="471"/>
      <c r="O29" s="114"/>
      <c r="P29" s="471" t="s">
        <v>222</v>
      </c>
      <c r="Q29" s="471"/>
      <c r="R29" s="114"/>
      <c r="S29" s="194"/>
      <c r="X29" s="41"/>
    </row>
    <row r="30" spans="1:24" s="39" customFormat="1" ht="22.5">
      <c r="A30" s="73"/>
      <c r="B30" s="37"/>
      <c r="C30" s="38"/>
      <c r="D30" s="38"/>
      <c r="E30" s="38"/>
      <c r="F30" s="352" t="s">
        <v>270</v>
      </c>
      <c r="G30" s="113"/>
      <c r="H30" s="113"/>
      <c r="I30" s="113"/>
      <c r="J30" s="42">
        <v>28</v>
      </c>
      <c r="K30" s="113"/>
      <c r="L30" s="113"/>
      <c r="M30" s="471">
        <v>100</v>
      </c>
      <c r="N30" s="471"/>
      <c r="O30" s="114"/>
      <c r="P30" s="471" t="s">
        <v>223</v>
      </c>
      <c r="Q30" s="471"/>
      <c r="R30" s="114"/>
      <c r="S30" s="194"/>
      <c r="X30" s="41"/>
    </row>
    <row r="31" spans="1:24" s="39" customFormat="1" ht="22.5">
      <c r="A31" s="73"/>
      <c r="B31" s="37"/>
      <c r="C31" s="38"/>
      <c r="D31" s="38"/>
      <c r="E31" s="38"/>
      <c r="F31" s="260" t="s">
        <v>218</v>
      </c>
      <c r="G31" s="113"/>
      <c r="H31" s="113"/>
      <c r="I31" s="113"/>
      <c r="J31" s="255">
        <v>20</v>
      </c>
      <c r="K31" s="113"/>
      <c r="L31" s="113"/>
      <c r="M31" s="471">
        <v>14</v>
      </c>
      <c r="N31" s="471"/>
      <c r="O31" s="114"/>
      <c r="P31" s="471" t="s">
        <v>223</v>
      </c>
      <c r="Q31" s="471"/>
      <c r="R31" s="114"/>
      <c r="S31" s="255"/>
      <c r="X31" s="41"/>
    </row>
    <row r="32" spans="1:24" s="39" customFormat="1" ht="22.5">
      <c r="A32" s="73"/>
      <c r="B32" s="37"/>
      <c r="C32" s="38"/>
      <c r="D32" s="38"/>
      <c r="E32" s="38"/>
      <c r="F32" s="260" t="s">
        <v>219</v>
      </c>
      <c r="G32" s="113"/>
      <c r="H32" s="113"/>
      <c r="I32" s="113"/>
      <c r="J32" s="314">
        <v>25</v>
      </c>
      <c r="K32" s="113"/>
      <c r="L32" s="113"/>
      <c r="M32" s="476">
        <v>41</v>
      </c>
      <c r="N32" s="476"/>
      <c r="O32" s="114"/>
      <c r="P32" s="471" t="s">
        <v>223</v>
      </c>
      <c r="Q32" s="471"/>
      <c r="R32" s="114"/>
      <c r="S32" s="194"/>
      <c r="X32" s="41"/>
    </row>
    <row r="33" spans="1:19">
      <c r="A33" s="179" t="s">
        <v>151</v>
      </c>
      <c r="B33" s="36" t="s">
        <v>116</v>
      </c>
      <c r="C33" s="28"/>
      <c r="D33" s="28"/>
      <c r="E33" s="28"/>
      <c r="F33" s="28"/>
      <c r="G33" s="28"/>
      <c r="H33" s="28"/>
      <c r="I33" s="28"/>
      <c r="J33" s="28"/>
    </row>
    <row r="34" spans="1:19" s="148" customFormat="1" ht="49.7" customHeight="1">
      <c r="A34" s="475" t="s">
        <v>271</v>
      </c>
      <c r="B34" s="475"/>
      <c r="C34" s="475"/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475"/>
      <c r="Q34" s="475"/>
      <c r="R34" s="475"/>
      <c r="S34" s="475"/>
    </row>
    <row r="35" spans="1:19" customFormat="1" ht="22.7" customHeight="1">
      <c r="A35" s="306"/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4"/>
    </row>
    <row r="36" spans="1:19" s="148" customFormat="1" ht="29.25">
      <c r="A36" s="306"/>
      <c r="B36" s="306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5"/>
    </row>
    <row r="37" spans="1:19" s="148" customFormat="1" ht="29.25">
      <c r="A37" s="306"/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5"/>
    </row>
    <row r="38" spans="1:19" ht="29.25" customHeight="1">
      <c r="A38" s="307"/>
      <c r="B38" s="308"/>
      <c r="C38" s="308"/>
      <c r="D38" s="308"/>
      <c r="E38" s="308"/>
      <c r="F38" s="308"/>
      <c r="G38" s="308"/>
      <c r="H38" s="308"/>
      <c r="I38" s="308"/>
      <c r="J38" s="308"/>
      <c r="K38" s="309"/>
      <c r="L38" s="310">
        <v>3</v>
      </c>
      <c r="M38" s="309"/>
      <c r="N38" s="309"/>
      <c r="O38" s="309"/>
      <c r="P38" s="309"/>
      <c r="Q38" s="309"/>
      <c r="R38" s="309"/>
      <c r="S38" s="309"/>
    </row>
    <row r="39" spans="1:19">
      <c r="B39" s="28"/>
      <c r="C39" s="28"/>
      <c r="D39" s="28"/>
      <c r="E39" s="28"/>
      <c r="F39" s="28"/>
      <c r="G39" s="28"/>
      <c r="H39" s="28"/>
      <c r="I39" s="28"/>
      <c r="J39" s="28"/>
    </row>
    <row r="40" spans="1:19">
      <c r="B40" s="28"/>
      <c r="C40" s="28"/>
      <c r="D40" s="28"/>
      <c r="E40" s="28"/>
      <c r="F40" s="28"/>
      <c r="G40" s="28"/>
      <c r="H40" s="28"/>
      <c r="I40" s="28"/>
      <c r="J40" s="28"/>
    </row>
    <row r="41" spans="1:19">
      <c r="B41" s="28"/>
      <c r="C41" s="28"/>
      <c r="D41" s="28"/>
      <c r="E41" s="28"/>
      <c r="F41" s="28"/>
      <c r="G41" s="28"/>
      <c r="H41" s="28"/>
      <c r="I41" s="28"/>
      <c r="J41" s="28"/>
    </row>
    <row r="42" spans="1:19">
      <c r="B42" s="28"/>
      <c r="C42" s="28"/>
      <c r="D42" s="28"/>
      <c r="E42" s="28"/>
      <c r="F42" s="28"/>
      <c r="G42" s="28"/>
      <c r="H42" s="28"/>
      <c r="I42" s="28"/>
      <c r="J42" s="28"/>
    </row>
    <row r="43" spans="1:19">
      <c r="B43" s="28"/>
      <c r="C43" s="27"/>
      <c r="D43" s="27"/>
      <c r="E43" s="27"/>
      <c r="F43" s="27"/>
      <c r="G43" s="27"/>
      <c r="H43" s="27"/>
      <c r="I43" s="27"/>
      <c r="J43" s="27"/>
    </row>
    <row r="44" spans="1:19">
      <c r="B44" s="26"/>
      <c r="C44" s="27"/>
      <c r="D44" s="27"/>
      <c r="E44" s="27"/>
      <c r="F44" s="27"/>
      <c r="G44" s="27"/>
      <c r="H44" s="27"/>
      <c r="I44" s="27"/>
      <c r="J44" s="27"/>
    </row>
    <row r="45" spans="1:19">
      <c r="B45" s="27"/>
    </row>
  </sheetData>
  <mergeCells count="29">
    <mergeCell ref="A34:S34"/>
    <mergeCell ref="A8:S8"/>
    <mergeCell ref="A18:S18"/>
    <mergeCell ref="M26:N26"/>
    <mergeCell ref="M32:N32"/>
    <mergeCell ref="P32:Q32"/>
    <mergeCell ref="M28:N28"/>
    <mergeCell ref="P28:Q28"/>
    <mergeCell ref="M29:N29"/>
    <mergeCell ref="P29:Q29"/>
    <mergeCell ref="M30:N30"/>
    <mergeCell ref="P30:Q30"/>
    <mergeCell ref="P31:Q31"/>
    <mergeCell ref="M31:N31"/>
    <mergeCell ref="M25:N25"/>
    <mergeCell ref="M24:N24"/>
    <mergeCell ref="B19:N19"/>
    <mergeCell ref="A1:S1"/>
    <mergeCell ref="N11:O11"/>
    <mergeCell ref="N13:O13"/>
    <mergeCell ref="N12:O12"/>
    <mergeCell ref="B4:J4"/>
    <mergeCell ref="A5:S5"/>
    <mergeCell ref="A10:S10"/>
    <mergeCell ref="A3:S3"/>
    <mergeCell ref="A2:S2"/>
    <mergeCell ref="N14:O14"/>
    <mergeCell ref="N15:O15"/>
    <mergeCell ref="N16:O16"/>
  </mergeCells>
  <pageMargins left="0.15748031496062992" right="0.56000000000000005" top="0.59055118110236227" bottom="0.27559055118110237" header="0" footer="0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1"/>
  <sheetViews>
    <sheetView rightToLeft="1" view="pageBreakPreview" topLeftCell="A7" zoomScale="110" zoomScaleSheetLayoutView="110" workbookViewId="0">
      <selection activeCell="B17" sqref="B17"/>
    </sheetView>
  </sheetViews>
  <sheetFormatPr defaultRowHeight="12.75"/>
  <cols>
    <col min="1" max="1" width="7.7109375" customWidth="1"/>
    <col min="2" max="2" width="35" style="24" customWidth="1"/>
    <col min="3" max="3" width="10.7109375" customWidth="1"/>
    <col min="4" max="4" width="2.42578125" customWidth="1"/>
    <col min="5" max="5" width="14.28515625" customWidth="1"/>
    <col min="6" max="6" width="1.85546875" customWidth="1"/>
    <col min="7" max="7" width="13.42578125" customWidth="1"/>
    <col min="8" max="8" width="2.42578125" customWidth="1"/>
    <col min="9" max="9" width="13.7109375" customWidth="1"/>
    <col min="10" max="10" width="2.140625" customWidth="1"/>
    <col min="11" max="11" width="13.28515625" customWidth="1"/>
    <col min="12" max="12" width="2" customWidth="1"/>
    <col min="13" max="13" width="12.140625" customWidth="1"/>
    <col min="14" max="14" width="1.5703125" customWidth="1"/>
    <col min="15" max="15" width="14.7109375" customWidth="1"/>
    <col min="16" max="16" width="3.85546875" customWidth="1"/>
  </cols>
  <sheetData>
    <row r="1" spans="1:18" ht="28.5">
      <c r="B1" s="462" t="s">
        <v>187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4"/>
      <c r="Q1" s="44"/>
      <c r="R1" s="44"/>
    </row>
    <row r="2" spans="1:18" ht="28.5">
      <c r="B2" s="462" t="s">
        <v>114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4"/>
      <c r="Q2" s="44"/>
      <c r="R2" s="44"/>
    </row>
    <row r="3" spans="1:18" ht="28.5">
      <c r="B3" s="462" t="s">
        <v>275</v>
      </c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4"/>
      <c r="Q3" s="44"/>
      <c r="R3" s="44"/>
    </row>
    <row r="4" spans="1:18" s="175" customFormat="1" ht="84" customHeight="1">
      <c r="A4" s="274" t="s">
        <v>152</v>
      </c>
      <c r="B4" s="273" t="s">
        <v>117</v>
      </c>
      <c r="C4" s="174"/>
      <c r="D4" s="174"/>
      <c r="E4" s="174"/>
      <c r="F4" s="174"/>
      <c r="G4" s="174"/>
      <c r="H4" s="174"/>
      <c r="I4" s="174"/>
      <c r="J4" s="174"/>
      <c r="K4" s="174"/>
    </row>
    <row r="5" spans="1:18" s="43" customFormat="1" ht="24">
      <c r="B5" s="77"/>
      <c r="C5" s="130" t="s">
        <v>26</v>
      </c>
      <c r="D5" s="101"/>
      <c r="E5" s="470" t="s">
        <v>35</v>
      </c>
      <c r="F5" s="470"/>
      <c r="G5" s="470"/>
      <c r="H5" s="129"/>
      <c r="I5" s="470" t="s">
        <v>36</v>
      </c>
      <c r="J5" s="479"/>
      <c r="K5" s="470"/>
      <c r="L5" s="125"/>
      <c r="M5" s="480" t="s">
        <v>150</v>
      </c>
      <c r="N5" s="480"/>
      <c r="O5" s="480"/>
    </row>
    <row r="6" spans="1:18" s="43" customFormat="1" ht="24">
      <c r="B6" s="77"/>
      <c r="C6" s="74"/>
      <c r="D6" s="74"/>
      <c r="E6" s="354" t="s">
        <v>272</v>
      </c>
      <c r="F6" s="128"/>
      <c r="G6" s="354" t="s">
        <v>273</v>
      </c>
      <c r="H6" s="78"/>
      <c r="I6" s="354" t="s">
        <v>272</v>
      </c>
      <c r="J6" s="128"/>
      <c r="K6" s="354" t="s">
        <v>273</v>
      </c>
      <c r="M6" s="353" t="s">
        <v>272</v>
      </c>
      <c r="N6" s="78"/>
      <c r="O6" s="353" t="s">
        <v>273</v>
      </c>
    </row>
    <row r="7" spans="1:18" s="43" customFormat="1" ht="24">
      <c r="B7" s="151" t="s">
        <v>198</v>
      </c>
      <c r="C7" s="115" t="s">
        <v>202</v>
      </c>
      <c r="D7" s="115"/>
      <c r="E7" s="263">
        <v>44000</v>
      </c>
      <c r="F7" s="127"/>
      <c r="G7" s="263">
        <v>44000</v>
      </c>
      <c r="H7" s="115"/>
      <c r="I7" s="263">
        <v>44000</v>
      </c>
      <c r="J7" s="127"/>
      <c r="K7" s="263">
        <v>44000</v>
      </c>
      <c r="M7" s="263">
        <v>47000</v>
      </c>
      <c r="N7" s="127"/>
      <c r="O7" s="263">
        <v>36292</v>
      </c>
    </row>
    <row r="8" spans="1:18" s="43" customFormat="1" ht="24">
      <c r="B8" s="151" t="s">
        <v>199</v>
      </c>
      <c r="C8" s="115" t="s">
        <v>202</v>
      </c>
      <c r="D8" s="115"/>
      <c r="E8" s="263">
        <v>8000</v>
      </c>
      <c r="F8" s="126"/>
      <c r="G8" s="263">
        <v>8000</v>
      </c>
      <c r="H8" s="115"/>
      <c r="I8" s="263">
        <v>8000</v>
      </c>
      <c r="J8" s="126"/>
      <c r="K8" s="263">
        <v>8000</v>
      </c>
      <c r="M8" s="263">
        <v>0</v>
      </c>
      <c r="N8" s="126"/>
      <c r="O8" s="263">
        <v>0</v>
      </c>
    </row>
    <row r="9" spans="1:18" s="43" customFormat="1" ht="24">
      <c r="B9" s="151" t="s">
        <v>200</v>
      </c>
      <c r="C9" s="115" t="s">
        <v>202</v>
      </c>
      <c r="D9" s="115"/>
      <c r="E9" s="263">
        <v>28000</v>
      </c>
      <c r="F9" s="126"/>
      <c r="G9" s="263">
        <v>28000</v>
      </c>
      <c r="H9" s="115"/>
      <c r="I9" s="263">
        <v>28000</v>
      </c>
      <c r="J9" s="126"/>
      <c r="K9" s="263">
        <v>28000</v>
      </c>
      <c r="M9" s="263">
        <v>26250</v>
      </c>
      <c r="N9" s="126"/>
      <c r="O9" s="263">
        <v>18250</v>
      </c>
    </row>
    <row r="10" spans="1:18" s="215" customFormat="1" ht="24">
      <c r="B10" s="451" t="s">
        <v>201</v>
      </c>
      <c r="C10" s="115" t="s">
        <v>202</v>
      </c>
      <c r="D10" s="217"/>
      <c r="E10" s="263">
        <v>60000</v>
      </c>
      <c r="F10" s="219"/>
      <c r="G10" s="263">
        <v>60000</v>
      </c>
      <c r="H10" s="217"/>
      <c r="I10" s="263">
        <v>60000</v>
      </c>
      <c r="J10" s="219"/>
      <c r="K10" s="263">
        <v>60000</v>
      </c>
      <c r="M10" s="263">
        <v>25000</v>
      </c>
      <c r="N10" s="219"/>
      <c r="O10" s="263">
        <v>53000</v>
      </c>
    </row>
    <row r="11" spans="1:18" s="215" customFormat="1" ht="24">
      <c r="B11" s="216"/>
      <c r="C11" s="217"/>
      <c r="D11" s="217"/>
      <c r="E11" s="218"/>
      <c r="F11" s="219"/>
      <c r="G11" s="218"/>
      <c r="H11" s="217"/>
      <c r="I11" s="218"/>
      <c r="J11" s="219"/>
      <c r="K11" s="218"/>
      <c r="M11" s="218"/>
      <c r="N11" s="219"/>
      <c r="O11" s="218"/>
    </row>
    <row r="12" spans="1:18" s="215" customFormat="1" ht="24">
      <c r="B12" s="216"/>
      <c r="C12" s="217"/>
      <c r="D12" s="217"/>
      <c r="E12" s="218"/>
      <c r="F12" s="219"/>
      <c r="G12" s="218"/>
      <c r="H12" s="217"/>
      <c r="I12" s="218"/>
      <c r="J12" s="219"/>
      <c r="K12" s="218"/>
      <c r="M12" s="218"/>
      <c r="N12" s="219"/>
      <c r="O12" s="218"/>
    </row>
    <row r="13" spans="1:18" s="43" customFormat="1" ht="5.25" customHeight="1">
      <c r="B13" s="80"/>
      <c r="C13" s="79"/>
      <c r="D13" s="79"/>
      <c r="E13" s="79"/>
      <c r="F13" s="79"/>
      <c r="G13" s="79"/>
      <c r="H13" s="79"/>
      <c r="I13" s="79"/>
      <c r="J13" s="79"/>
      <c r="K13" s="79"/>
    </row>
    <row r="14" spans="1:18" s="43" customFormat="1" ht="24" hidden="1">
      <c r="B14" s="80"/>
      <c r="C14" s="79"/>
      <c r="D14" s="79"/>
      <c r="E14" s="79"/>
      <c r="F14" s="79"/>
      <c r="G14" s="79"/>
      <c r="H14" s="79"/>
      <c r="I14" s="79"/>
      <c r="J14" s="79"/>
      <c r="K14" s="79"/>
    </row>
    <row r="15" spans="1:18" s="43" customFormat="1" ht="24" hidden="1">
      <c r="B15" s="80"/>
      <c r="C15" s="79"/>
      <c r="D15" s="79"/>
      <c r="E15" s="79"/>
      <c r="F15" s="79"/>
      <c r="G15" s="79"/>
      <c r="H15" s="79"/>
      <c r="I15" s="79"/>
      <c r="J15" s="79"/>
      <c r="K15" s="79"/>
    </row>
    <row r="16" spans="1:18" s="43" customFormat="1" ht="24">
      <c r="B16" s="80"/>
      <c r="C16" s="79"/>
      <c r="D16" s="79"/>
      <c r="E16" s="115"/>
      <c r="F16" s="79"/>
      <c r="G16" s="79"/>
      <c r="H16" s="79"/>
      <c r="I16" s="79"/>
      <c r="J16" s="79"/>
      <c r="K16" s="115"/>
      <c r="L16" s="79"/>
      <c r="M16" s="79"/>
    </row>
    <row r="17" spans="1:15" s="43" customFormat="1" ht="24">
      <c r="B17" s="80"/>
      <c r="C17" s="79"/>
      <c r="D17" s="79"/>
      <c r="E17" s="115"/>
      <c r="F17" s="79"/>
      <c r="G17" s="79"/>
      <c r="H17" s="79"/>
      <c r="I17" s="79"/>
      <c r="J17" s="79"/>
      <c r="K17" s="115"/>
      <c r="L17" s="79"/>
      <c r="M17" s="79"/>
    </row>
    <row r="18" spans="1:15" s="43" customFormat="1" ht="54.95" customHeight="1">
      <c r="B18" s="80"/>
      <c r="C18" s="79"/>
      <c r="D18" s="79"/>
      <c r="E18" s="115"/>
      <c r="F18" s="79"/>
      <c r="G18" s="79"/>
      <c r="H18" s="79"/>
      <c r="I18" s="79"/>
      <c r="J18" s="79"/>
      <c r="K18" s="115"/>
      <c r="L18" s="79"/>
      <c r="M18" s="79"/>
    </row>
    <row r="19" spans="1:15" s="43" customFormat="1" ht="3" customHeight="1">
      <c r="B19" s="80"/>
      <c r="C19" s="79"/>
      <c r="D19" s="79"/>
      <c r="E19" s="115"/>
      <c r="F19" s="79"/>
      <c r="G19" s="79"/>
      <c r="H19" s="79"/>
      <c r="I19" s="79"/>
      <c r="J19" s="79"/>
      <c r="K19" s="115"/>
      <c r="L19" s="79"/>
      <c r="M19" s="79"/>
    </row>
    <row r="20" spans="1:15" s="43" customFormat="1" ht="24" customHeight="1">
      <c r="A20" s="481">
        <v>4</v>
      </c>
      <c r="B20" s="482"/>
      <c r="C20" s="482"/>
      <c r="D20" s="482"/>
      <c r="E20" s="482"/>
      <c r="F20" s="482"/>
      <c r="G20" s="481"/>
      <c r="H20" s="481"/>
      <c r="I20" s="481"/>
      <c r="J20" s="481"/>
      <c r="K20" s="481"/>
      <c r="L20" s="481"/>
      <c r="M20" s="481"/>
      <c r="N20" s="481"/>
      <c r="O20" s="481"/>
    </row>
    <row r="21" spans="1:15" s="43" customFormat="1" ht="24">
      <c r="B21" s="80"/>
      <c r="C21" s="79"/>
      <c r="D21" s="79"/>
      <c r="E21" s="115"/>
      <c r="F21" s="79"/>
      <c r="G21" s="79"/>
      <c r="H21" s="79"/>
      <c r="I21" s="79"/>
      <c r="J21" s="79"/>
      <c r="K21" s="115"/>
      <c r="L21" s="79"/>
      <c r="M21" s="79"/>
    </row>
    <row r="22" spans="1:15" s="43" customFormat="1" ht="24">
      <c r="B22" s="80"/>
      <c r="C22" s="79"/>
      <c r="D22" s="79"/>
      <c r="E22" s="79"/>
      <c r="F22" s="79"/>
      <c r="G22" s="79"/>
      <c r="H22" s="79"/>
      <c r="I22" s="79"/>
      <c r="J22" s="79"/>
      <c r="K22" s="115"/>
      <c r="L22" s="79"/>
      <c r="M22" s="79"/>
    </row>
    <row r="23" spans="1:15" s="43" customFormat="1" ht="22.5">
      <c r="B23" s="123"/>
      <c r="C23" s="123"/>
      <c r="D23" s="123"/>
      <c r="E23" s="123"/>
      <c r="F23" s="123"/>
      <c r="G23" s="123"/>
      <c r="H23" s="123"/>
      <c r="I23" s="123"/>
      <c r="J23" s="123"/>
      <c r="K23" s="123"/>
    </row>
    <row r="24" spans="1:15" s="43" customFormat="1" ht="27">
      <c r="B24" s="149"/>
      <c r="C24" s="244"/>
      <c r="D24" s="244"/>
      <c r="E24" s="78"/>
      <c r="F24" s="244"/>
      <c r="G24" s="244"/>
      <c r="H24" s="79"/>
      <c r="I24" s="244"/>
      <c r="J24" s="244"/>
      <c r="K24" s="78"/>
      <c r="L24" s="244"/>
      <c r="M24" s="244"/>
    </row>
    <row r="25" spans="1:15" s="43" customFormat="1" ht="27">
      <c r="B25" s="150"/>
      <c r="C25" s="79"/>
      <c r="D25" s="79"/>
      <c r="E25" s="115"/>
      <c r="F25" s="79"/>
      <c r="G25" s="79"/>
      <c r="H25" s="79"/>
      <c r="I25" s="79"/>
      <c r="J25" s="79"/>
      <c r="K25" s="115"/>
      <c r="L25" s="79"/>
      <c r="M25" s="79"/>
    </row>
    <row r="26" spans="1:15" s="43" customFormat="1" ht="27">
      <c r="B26" s="149"/>
      <c r="C26" s="79"/>
      <c r="D26" s="79"/>
      <c r="E26" s="115"/>
      <c r="F26" s="79"/>
      <c r="G26" s="79"/>
      <c r="H26" s="79"/>
      <c r="I26" s="79"/>
      <c r="J26" s="79"/>
      <c r="K26" s="115"/>
      <c r="L26" s="79"/>
      <c r="M26" s="79"/>
    </row>
    <row r="27" spans="1:15" s="43" customFormat="1" ht="27">
      <c r="B27" s="149"/>
      <c r="C27" s="79"/>
      <c r="D27" s="79"/>
      <c r="E27" s="115"/>
      <c r="F27" s="79"/>
      <c r="G27" s="79"/>
      <c r="H27" s="79"/>
      <c r="I27" s="79"/>
      <c r="J27" s="79"/>
      <c r="K27" s="115"/>
      <c r="L27" s="79"/>
      <c r="M27" s="79"/>
    </row>
    <row r="28" spans="1:15" ht="38.25" customHeight="1">
      <c r="B28" s="478"/>
      <c r="C28" s="478"/>
      <c r="D28" s="478"/>
      <c r="E28" s="478"/>
      <c r="F28" s="478"/>
      <c r="G28" s="478"/>
      <c r="H28" s="478"/>
      <c r="I28" s="478"/>
      <c r="J28" s="478"/>
      <c r="K28" s="478"/>
      <c r="L28" s="478"/>
      <c r="M28" s="478"/>
      <c r="N28" s="478"/>
      <c r="O28" s="478"/>
    </row>
    <row r="29" spans="1:15" ht="16.5" customHeight="1"/>
    <row r="31" spans="1:15" ht="22.5">
      <c r="G31" s="204"/>
    </row>
  </sheetData>
  <mergeCells count="8">
    <mergeCell ref="B1:O1"/>
    <mergeCell ref="B2:O2"/>
    <mergeCell ref="B3:O3"/>
    <mergeCell ref="B28:O28"/>
    <mergeCell ref="E5:G5"/>
    <mergeCell ref="I5:K5"/>
    <mergeCell ref="M5:O5"/>
    <mergeCell ref="A20:O20"/>
  </mergeCells>
  <pageMargins left="0.78740157480314965" right="0.74803149606299213" top="0.74803149606299213" bottom="0.74803149606299213" header="0.31496062992125984" footer="0.31496062992125984"/>
  <pageSetup paperSize="9" scale="89" orientation="landscape" r:id="rId1"/>
  <colBreaks count="1" manualBreakCount="1">
    <brk id="15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rightToLeft="1" view="pageBreakPreview" topLeftCell="A7" zoomScale="120" zoomScaleNormal="120" zoomScaleSheetLayoutView="120" workbookViewId="0">
      <selection activeCell="J5" sqref="J5"/>
    </sheetView>
  </sheetViews>
  <sheetFormatPr defaultColWidth="9.140625" defaultRowHeight="18"/>
  <cols>
    <col min="1" max="1" width="3.85546875" style="197" customWidth="1"/>
    <col min="2" max="2" width="9.140625" style="197"/>
    <col min="3" max="3" width="5.28515625" style="197" customWidth="1"/>
    <col min="4" max="4" width="12.85546875" style="197" customWidth="1"/>
    <col min="5" max="5" width="1.85546875" style="197" customWidth="1"/>
    <col min="6" max="6" width="13.140625" style="197" customWidth="1"/>
    <col min="7" max="7" width="0.85546875" style="197" customWidth="1"/>
    <col min="8" max="8" width="14.85546875" style="197" customWidth="1"/>
    <col min="9" max="9" width="1.85546875" style="197" customWidth="1"/>
    <col min="10" max="10" width="1.7109375" style="197" customWidth="1"/>
    <col min="11" max="11" width="14" style="197" customWidth="1"/>
    <col min="12" max="12" width="2.28515625" style="197" customWidth="1"/>
    <col min="13" max="13" width="12.85546875" style="197" customWidth="1"/>
    <col min="14" max="14" width="1" style="197" customWidth="1"/>
    <col min="15" max="15" width="14.42578125" style="197" customWidth="1"/>
    <col min="16" max="16" width="2" style="197" customWidth="1"/>
    <col min="17" max="17" width="11.85546875" style="197" customWidth="1"/>
    <col min="18" max="18" width="1.7109375" style="197" customWidth="1"/>
    <col min="19" max="19" width="10.7109375" style="197" customWidth="1"/>
    <col min="20" max="20" width="1.28515625" style="197" customWidth="1"/>
    <col min="21" max="21" width="13.28515625" style="197" customWidth="1"/>
    <col min="22" max="22" width="1.42578125" style="197" customWidth="1"/>
    <col min="23" max="23" width="12.5703125" style="197" customWidth="1"/>
    <col min="24" max="24" width="2.5703125" style="197" customWidth="1"/>
    <col min="25" max="25" width="0.85546875" style="197" customWidth="1"/>
    <col min="26" max="26" width="12" style="197" customWidth="1"/>
    <col min="27" max="27" width="3.28515625" style="197" customWidth="1"/>
    <col min="28" max="28" width="16.5703125" style="197" customWidth="1"/>
    <col min="29" max="16384" width="9.140625" style="197"/>
  </cols>
  <sheetData>
    <row r="1" spans="1:28" ht="28.5">
      <c r="A1" s="462" t="s">
        <v>187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</row>
    <row r="2" spans="1:28" ht="28.5">
      <c r="A2" s="462" t="s">
        <v>114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</row>
    <row r="3" spans="1:28" ht="28.5">
      <c r="A3" s="462" t="s">
        <v>275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</row>
    <row r="4" spans="1:28" ht="51.75" customHeight="1"/>
    <row r="5" spans="1:28" ht="76.7" customHeight="1">
      <c r="B5" s="181" t="s">
        <v>237</v>
      </c>
      <c r="C5" s="36" t="s">
        <v>158</v>
      </c>
    </row>
    <row r="6" spans="1:28" ht="22.5">
      <c r="A6" s="419"/>
      <c r="B6" s="36"/>
      <c r="D6" s="487" t="s">
        <v>278</v>
      </c>
      <c r="E6" s="487"/>
      <c r="F6" s="487"/>
      <c r="G6" s="487"/>
      <c r="H6" s="487"/>
      <c r="I6" s="487"/>
      <c r="K6" s="487" t="s">
        <v>280</v>
      </c>
      <c r="L6" s="487"/>
      <c r="M6" s="487"/>
      <c r="N6" s="487"/>
      <c r="O6" s="487"/>
      <c r="P6" s="487"/>
      <c r="Q6" s="487" t="s">
        <v>281</v>
      </c>
      <c r="R6" s="487"/>
      <c r="S6" s="487"/>
      <c r="T6" s="487"/>
      <c r="U6" s="487"/>
      <c r="W6" s="487" t="s">
        <v>282</v>
      </c>
      <c r="X6" s="487"/>
      <c r="Y6" s="487"/>
      <c r="Z6" s="487"/>
      <c r="AA6" s="487"/>
      <c r="AB6" s="487"/>
    </row>
    <row r="7" spans="1:28" ht="18" customHeight="1">
      <c r="A7" s="419"/>
      <c r="B7" s="36"/>
      <c r="D7" s="483" t="s">
        <v>291</v>
      </c>
      <c r="E7" s="18"/>
      <c r="F7" s="485" t="s">
        <v>157</v>
      </c>
      <c r="G7" s="485"/>
      <c r="H7" s="485"/>
      <c r="I7" s="485"/>
      <c r="K7" s="483" t="s">
        <v>285</v>
      </c>
      <c r="L7" s="18"/>
      <c r="M7" s="485" t="s">
        <v>157</v>
      </c>
      <c r="N7" s="485"/>
      <c r="O7" s="485"/>
      <c r="P7" s="485"/>
      <c r="Q7" s="483" t="s">
        <v>285</v>
      </c>
      <c r="R7" s="18"/>
      <c r="S7" s="485" t="s">
        <v>157</v>
      </c>
      <c r="T7" s="485"/>
      <c r="U7" s="485"/>
      <c r="W7" s="483" t="s">
        <v>285</v>
      </c>
      <c r="X7" s="18"/>
      <c r="Y7" s="420"/>
      <c r="Z7" s="485" t="s">
        <v>157</v>
      </c>
      <c r="AA7" s="485"/>
      <c r="AB7" s="485"/>
    </row>
    <row r="8" spans="1:28" s="423" customFormat="1" ht="50.25" customHeight="1">
      <c r="A8" s="421"/>
      <c r="B8" s="422"/>
      <c r="D8" s="484"/>
      <c r="E8" s="424"/>
      <c r="F8" s="452" t="s">
        <v>284</v>
      </c>
      <c r="G8" s="424"/>
      <c r="H8" s="453" t="s">
        <v>279</v>
      </c>
      <c r="I8" s="424"/>
      <c r="K8" s="484"/>
      <c r="L8" s="424"/>
      <c r="M8" s="452" t="s">
        <v>203</v>
      </c>
      <c r="N8" s="424"/>
      <c r="O8" s="453" t="s">
        <v>206</v>
      </c>
      <c r="P8" s="424"/>
      <c r="Q8" s="484"/>
      <c r="R8" s="424"/>
      <c r="S8" s="454" t="s">
        <v>204</v>
      </c>
      <c r="T8" s="424"/>
      <c r="U8" s="453" t="s">
        <v>205</v>
      </c>
      <c r="W8" s="484"/>
      <c r="X8" s="424"/>
      <c r="Y8" s="424"/>
      <c r="Z8" s="130" t="s">
        <v>207</v>
      </c>
      <c r="AA8" s="424"/>
      <c r="AB8" s="425" t="s">
        <v>208</v>
      </c>
    </row>
    <row r="9" spans="1:28" ht="22.5">
      <c r="A9" s="419"/>
      <c r="B9" s="36"/>
      <c r="D9" s="18" t="s">
        <v>82</v>
      </c>
      <c r="E9" s="18"/>
      <c r="F9" s="18" t="s">
        <v>82</v>
      </c>
      <c r="G9" s="18"/>
      <c r="H9" s="18" t="s">
        <v>82</v>
      </c>
      <c r="I9" s="18"/>
      <c r="K9" s="18" t="s">
        <v>82</v>
      </c>
      <c r="L9" s="18"/>
      <c r="M9" s="18" t="s">
        <v>82</v>
      </c>
      <c r="N9" s="18"/>
      <c r="O9" s="18" t="s">
        <v>82</v>
      </c>
      <c r="P9" s="18"/>
      <c r="Q9" s="18" t="s">
        <v>82</v>
      </c>
      <c r="R9" s="18"/>
      <c r="S9" s="18" t="s">
        <v>82</v>
      </c>
      <c r="T9" s="18"/>
      <c r="U9" s="18" t="s">
        <v>82</v>
      </c>
      <c r="W9" s="18" t="s">
        <v>82</v>
      </c>
      <c r="X9" s="18"/>
      <c r="Y9" s="18"/>
      <c r="Z9" s="18" t="s">
        <v>82</v>
      </c>
      <c r="AA9" s="18"/>
      <c r="AB9" s="18" t="s">
        <v>82</v>
      </c>
    </row>
    <row r="10" spans="1:28" s="426" customFormat="1" ht="21.75">
      <c r="B10" s="37" t="s">
        <v>66</v>
      </c>
      <c r="D10" s="275">
        <v>1559500</v>
      </c>
      <c r="E10" s="276"/>
      <c r="F10" s="275">
        <v>1560400</v>
      </c>
      <c r="G10" s="276"/>
      <c r="H10" s="275">
        <v>1251500</v>
      </c>
      <c r="I10" s="276"/>
      <c r="J10" s="276"/>
      <c r="K10" s="275">
        <v>1230620</v>
      </c>
      <c r="L10" s="276"/>
      <c r="M10" s="275">
        <v>1248500</v>
      </c>
      <c r="N10" s="276"/>
      <c r="O10" s="275">
        <v>1354305</v>
      </c>
      <c r="P10" s="276"/>
      <c r="Q10" s="275">
        <v>933557</v>
      </c>
      <c r="R10" s="276"/>
      <c r="S10" s="275">
        <v>926481</v>
      </c>
      <c r="T10" s="276"/>
      <c r="U10" s="275">
        <v>907886</v>
      </c>
      <c r="V10" s="276"/>
      <c r="W10" s="275">
        <v>584107</v>
      </c>
      <c r="X10" s="276"/>
      <c r="Y10" s="276"/>
      <c r="Z10" s="275">
        <v>598258</v>
      </c>
      <c r="AA10" s="276"/>
      <c r="AB10" s="275">
        <v>531000</v>
      </c>
    </row>
    <row r="11" spans="1:28" s="426" customFormat="1" ht="21.75">
      <c r="B11" s="37" t="s">
        <v>123</v>
      </c>
      <c r="D11" s="275">
        <v>1315500</v>
      </c>
      <c r="E11" s="276"/>
      <c r="F11" s="275">
        <v>1317700</v>
      </c>
      <c r="G11" s="276"/>
      <c r="H11" s="275">
        <v>1079550</v>
      </c>
      <c r="I11" s="276"/>
      <c r="J11" s="276"/>
      <c r="K11" s="275">
        <v>1026956</v>
      </c>
      <c r="L11" s="276"/>
      <c r="M11" s="275">
        <v>1081000</v>
      </c>
      <c r="N11" s="276"/>
      <c r="O11" s="275">
        <v>1217469</v>
      </c>
      <c r="P11" s="276"/>
      <c r="Q11" s="275">
        <v>806573</v>
      </c>
      <c r="R11" s="276"/>
      <c r="S11" s="275">
        <v>819841</v>
      </c>
      <c r="T11" s="276"/>
      <c r="U11" s="275">
        <v>801404</v>
      </c>
      <c r="V11" s="276"/>
      <c r="W11" s="275">
        <v>483138</v>
      </c>
      <c r="X11" s="276"/>
      <c r="Y11" s="276"/>
      <c r="Z11" s="275">
        <v>501553</v>
      </c>
      <c r="AA11" s="276"/>
      <c r="AB11" s="275">
        <v>471000</v>
      </c>
    </row>
    <row r="12" spans="1:28" s="426" customFormat="1" ht="21.75">
      <c r="B12" s="37" t="s">
        <v>53</v>
      </c>
      <c r="D12" s="275">
        <v>214700</v>
      </c>
      <c r="E12" s="276"/>
      <c r="F12" s="275">
        <v>214200</v>
      </c>
      <c r="G12" s="276"/>
      <c r="H12" s="275">
        <v>157550</v>
      </c>
      <c r="I12" s="276"/>
      <c r="J12" s="276"/>
      <c r="K12" s="275">
        <v>185931</v>
      </c>
      <c r="L12" s="276"/>
      <c r="M12" s="275">
        <v>153100</v>
      </c>
      <c r="N12" s="276"/>
      <c r="O12" s="275">
        <v>112679</v>
      </c>
      <c r="P12" s="276"/>
      <c r="Q12" s="275">
        <v>102377</v>
      </c>
      <c r="R12" s="276"/>
      <c r="S12" s="275">
        <v>89070</v>
      </c>
      <c r="T12" s="276"/>
      <c r="U12" s="275">
        <v>87239</v>
      </c>
      <c r="V12" s="276"/>
      <c r="W12" s="275">
        <v>84656</v>
      </c>
      <c r="X12" s="276"/>
      <c r="Y12" s="276"/>
      <c r="Z12" s="275">
        <v>78257</v>
      </c>
      <c r="AA12" s="276"/>
      <c r="AB12" s="275">
        <v>42000</v>
      </c>
    </row>
    <row r="13" spans="1:28" s="426" customFormat="1" ht="21.75">
      <c r="B13" s="37" t="s">
        <v>56</v>
      </c>
      <c r="D13" s="275">
        <v>140700</v>
      </c>
      <c r="E13" s="277"/>
      <c r="F13" s="275">
        <v>140400</v>
      </c>
      <c r="G13" s="277"/>
      <c r="H13" s="275">
        <v>102000</v>
      </c>
      <c r="I13" s="277"/>
      <c r="J13" s="277"/>
      <c r="K13" s="275">
        <v>126757</v>
      </c>
      <c r="L13" s="277"/>
      <c r="M13" s="275">
        <v>96400</v>
      </c>
      <c r="N13" s="277"/>
      <c r="O13" s="275">
        <v>72890</v>
      </c>
      <c r="P13" s="277"/>
      <c r="Q13" s="275">
        <v>69764</v>
      </c>
      <c r="R13" s="277"/>
      <c r="S13" s="275">
        <v>56000</v>
      </c>
      <c r="T13" s="277"/>
      <c r="U13" s="275">
        <v>53700</v>
      </c>
      <c r="V13" s="277"/>
      <c r="W13" s="275">
        <v>57197</v>
      </c>
      <c r="X13" s="277"/>
      <c r="Y13" s="277"/>
      <c r="Z13" s="275">
        <v>50100</v>
      </c>
      <c r="AA13" s="277"/>
      <c r="AB13" s="275">
        <v>23000</v>
      </c>
    </row>
    <row r="14" spans="1:28" ht="26.25" customHeight="1">
      <c r="F14" s="427"/>
    </row>
    <row r="19" spans="1:28" ht="3.75" customHeight="1"/>
    <row r="25" spans="1:28" ht="22.5">
      <c r="A25" s="486">
        <v>5</v>
      </c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486"/>
      <c r="M25" s="486"/>
      <c r="N25" s="486"/>
      <c r="O25" s="486"/>
      <c r="P25" s="486"/>
      <c r="Q25" s="486"/>
      <c r="R25" s="486"/>
      <c r="S25" s="486"/>
      <c r="T25" s="486"/>
      <c r="U25" s="486"/>
      <c r="V25" s="486"/>
      <c r="W25" s="486"/>
      <c r="X25" s="486"/>
      <c r="Y25" s="486"/>
      <c r="Z25" s="486"/>
      <c r="AA25" s="486"/>
      <c r="AB25" s="486"/>
    </row>
  </sheetData>
  <mergeCells count="16">
    <mergeCell ref="K7:K8"/>
    <mergeCell ref="M7:P7"/>
    <mergeCell ref="A25:AB25"/>
    <mergeCell ref="D7:D8"/>
    <mergeCell ref="A1:AA1"/>
    <mergeCell ref="A2:AA2"/>
    <mergeCell ref="A3:AA3"/>
    <mergeCell ref="D6:I6"/>
    <mergeCell ref="W6:AB6"/>
    <mergeCell ref="F7:I7"/>
    <mergeCell ref="Z7:AB7"/>
    <mergeCell ref="Q6:U6"/>
    <mergeCell ref="S7:U7"/>
    <mergeCell ref="K6:P6"/>
    <mergeCell ref="Q7:Q8"/>
    <mergeCell ref="W7:W8"/>
  </mergeCells>
  <pageMargins left="0.15748031496062992" right="0.15748031496062992" top="0.74803149606299213" bottom="0.78740157480314965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rightToLeft="1" tabSelected="1" view="pageBreakPreview" topLeftCell="A7" zoomScale="110" zoomScaleSheetLayoutView="110" workbookViewId="0">
      <selection activeCell="H19" sqref="H19"/>
    </sheetView>
  </sheetViews>
  <sheetFormatPr defaultColWidth="9.140625" defaultRowHeight="15.75"/>
  <cols>
    <col min="1" max="1" width="0.5703125" style="45" customWidth="1"/>
    <col min="2" max="2" width="47" style="45" bestFit="1" customWidth="1"/>
    <col min="3" max="3" width="2.85546875" style="45" customWidth="1"/>
    <col min="4" max="4" width="9.28515625" style="45" customWidth="1"/>
    <col min="5" max="5" width="2.7109375" style="45" customWidth="1"/>
    <col min="6" max="6" width="10.5703125" style="45" customWidth="1"/>
    <col min="7" max="7" width="1.140625" style="45" customWidth="1"/>
    <col min="8" max="8" width="8.28515625" style="45" customWidth="1"/>
    <col min="9" max="9" width="1.140625" style="45" customWidth="1"/>
    <col min="10" max="10" width="12.85546875" style="45" customWidth="1"/>
    <col min="11" max="12" width="1.42578125" style="45" customWidth="1"/>
    <col min="13" max="13" width="11.5703125" style="45" customWidth="1"/>
    <col min="14" max="14" width="1.140625" style="45" customWidth="1"/>
    <col min="15" max="15" width="9.42578125" style="45" customWidth="1"/>
    <col min="16" max="16" width="1.42578125" style="45" customWidth="1"/>
    <col min="17" max="17" width="13.5703125" style="45" customWidth="1"/>
    <col min="18" max="18" width="1.140625" style="45" customWidth="1"/>
    <col min="19" max="16384" width="9.140625" style="45"/>
  </cols>
  <sheetData>
    <row r="1" spans="1:18" ht="19.5" customHeight="1">
      <c r="B1" s="462" t="s">
        <v>187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</row>
    <row r="2" spans="1:18" ht="18.95" customHeight="1">
      <c r="B2" s="462" t="s">
        <v>114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</row>
    <row r="3" spans="1:18" ht="19.5" customHeight="1">
      <c r="B3" s="462" t="s">
        <v>275</v>
      </c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</row>
    <row r="4" spans="1:18" ht="12" customHeight="1">
      <c r="A4" s="30"/>
      <c r="B4" s="46"/>
      <c r="C4" s="46"/>
      <c r="D4" s="46"/>
      <c r="E4" s="46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18" ht="25.5" customHeight="1">
      <c r="A5" s="30"/>
      <c r="B5" s="489" t="s">
        <v>141</v>
      </c>
      <c r="C5" s="489"/>
      <c r="D5" s="489"/>
      <c r="E5" s="489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118"/>
    </row>
    <row r="6" spans="1:18" s="47" customFormat="1" ht="9.9499999999999993" customHeight="1">
      <c r="A6" s="31"/>
      <c r="B6" s="491" t="s">
        <v>31</v>
      </c>
      <c r="C6" s="142"/>
      <c r="D6" s="493" t="s">
        <v>159</v>
      </c>
      <c r="E6" s="82"/>
      <c r="F6" s="491" t="s">
        <v>274</v>
      </c>
      <c r="G6" s="491"/>
      <c r="H6" s="491"/>
      <c r="I6" s="491"/>
      <c r="J6" s="491"/>
      <c r="K6" s="491"/>
      <c r="L6" s="57"/>
      <c r="M6" s="491" t="s">
        <v>186</v>
      </c>
      <c r="N6" s="491"/>
      <c r="O6" s="491"/>
      <c r="P6" s="491"/>
      <c r="Q6" s="491"/>
      <c r="R6" s="491"/>
    </row>
    <row r="7" spans="1:18" s="47" customFormat="1" ht="15" customHeight="1">
      <c r="A7" s="31"/>
      <c r="B7" s="491"/>
      <c r="C7" s="142"/>
      <c r="D7" s="493"/>
      <c r="E7" s="82"/>
      <c r="F7" s="491"/>
      <c r="G7" s="491"/>
      <c r="H7" s="491"/>
      <c r="I7" s="491"/>
      <c r="J7" s="491"/>
      <c r="K7" s="491"/>
      <c r="L7" s="57"/>
      <c r="M7" s="491" t="s">
        <v>33</v>
      </c>
      <c r="N7" s="491"/>
      <c r="O7" s="491"/>
      <c r="P7" s="491"/>
      <c r="Q7" s="491"/>
      <c r="R7" s="491"/>
    </row>
    <row r="8" spans="1:18" s="47" customFormat="1" ht="2.25" customHeight="1">
      <c r="A8" s="31"/>
      <c r="B8" s="491"/>
      <c r="C8" s="142"/>
      <c r="D8" s="493"/>
      <c r="E8" s="82"/>
      <c r="F8" s="492"/>
      <c r="G8" s="492"/>
      <c r="H8" s="492"/>
      <c r="I8" s="492"/>
      <c r="J8" s="492"/>
      <c r="K8" s="492"/>
      <c r="L8" s="57"/>
      <c r="M8" s="492"/>
      <c r="N8" s="492"/>
      <c r="O8" s="492"/>
      <c r="P8" s="492"/>
      <c r="Q8" s="492"/>
      <c r="R8" s="492"/>
    </row>
    <row r="9" spans="1:18" s="47" customFormat="1" ht="40.700000000000003" customHeight="1">
      <c r="A9" s="31"/>
      <c r="B9" s="492"/>
      <c r="C9" s="142"/>
      <c r="D9" s="494"/>
      <c r="E9" s="82"/>
      <c r="F9" s="92" t="s">
        <v>16</v>
      </c>
      <c r="G9" s="83"/>
      <c r="H9" s="92" t="s">
        <v>30</v>
      </c>
      <c r="I9" s="83"/>
      <c r="J9" s="92" t="s">
        <v>13</v>
      </c>
      <c r="K9" s="83"/>
      <c r="L9" s="83"/>
      <c r="M9" s="92" t="s">
        <v>16</v>
      </c>
      <c r="N9" s="83"/>
      <c r="O9" s="92" t="s">
        <v>30</v>
      </c>
      <c r="P9" s="83"/>
      <c r="Q9" s="92" t="s">
        <v>13</v>
      </c>
      <c r="R9" s="83"/>
    </row>
    <row r="10" spans="1:18" s="47" customFormat="1" ht="15.95" customHeight="1">
      <c r="A10" s="32"/>
      <c r="B10" s="84" t="s">
        <v>34</v>
      </c>
      <c r="C10" s="84"/>
      <c r="D10" s="85"/>
      <c r="E10" s="85"/>
      <c r="F10" s="86"/>
      <c r="G10" s="86"/>
      <c r="H10" s="86"/>
      <c r="I10" s="86"/>
      <c r="J10" s="116" t="s">
        <v>82</v>
      </c>
      <c r="K10" s="116"/>
      <c r="L10" s="86"/>
      <c r="M10" s="86"/>
      <c r="N10" s="86"/>
      <c r="O10" s="86"/>
      <c r="P10" s="86"/>
      <c r="Q10" s="116" t="s">
        <v>82</v>
      </c>
      <c r="R10" s="116"/>
    </row>
    <row r="11" spans="1:18" s="47" customFormat="1" ht="19.5" customHeight="1">
      <c r="A11" s="32"/>
      <c r="B11" s="87" t="s">
        <v>209</v>
      </c>
      <c r="C11" s="87"/>
      <c r="D11" s="84" t="s">
        <v>202</v>
      </c>
      <c r="E11" s="88"/>
      <c r="F11" s="283">
        <v>52000</v>
      </c>
      <c r="G11" s="279"/>
      <c r="H11" s="455">
        <f>J11/F11</f>
        <v>22.5</v>
      </c>
      <c r="I11" s="280"/>
      <c r="J11" s="283">
        <v>1170000</v>
      </c>
      <c r="K11" s="284"/>
      <c r="L11" s="279"/>
      <c r="M11" s="283">
        <v>34813</v>
      </c>
      <c r="N11" s="279"/>
      <c r="O11" s="455">
        <f>Q11/M11</f>
        <v>17.701433372590699</v>
      </c>
      <c r="P11" s="280"/>
      <c r="Q11" s="283">
        <v>616240</v>
      </c>
      <c r="R11" s="284"/>
    </row>
    <row r="12" spans="1:18" s="47" customFormat="1" ht="19.5" customHeight="1">
      <c r="A12" s="32"/>
      <c r="B12" s="89" t="s">
        <v>210</v>
      </c>
      <c r="C12" s="89"/>
      <c r="D12" s="84" t="s">
        <v>202</v>
      </c>
      <c r="E12" s="88"/>
      <c r="F12" s="283">
        <v>0</v>
      </c>
      <c r="G12" s="279"/>
      <c r="H12" s="283">
        <v>0</v>
      </c>
      <c r="I12" s="280"/>
      <c r="J12" s="283">
        <v>0</v>
      </c>
      <c r="K12" s="284"/>
      <c r="L12" s="279"/>
      <c r="M12" s="283">
        <v>1179</v>
      </c>
      <c r="N12" s="279"/>
      <c r="O12" s="455">
        <f t="shared" ref="O12:O19" si="0">Q12/M12</f>
        <v>18.189143341815097</v>
      </c>
      <c r="P12" s="280"/>
      <c r="Q12" s="283">
        <v>21445</v>
      </c>
      <c r="R12" s="284"/>
    </row>
    <row r="13" spans="1:18" s="47" customFormat="1" ht="19.5" customHeight="1">
      <c r="A13" s="32"/>
      <c r="B13" s="89" t="s">
        <v>200</v>
      </c>
      <c r="C13" s="89"/>
      <c r="D13" s="84" t="s">
        <v>202</v>
      </c>
      <c r="E13" s="88"/>
      <c r="F13" s="283">
        <v>26250</v>
      </c>
      <c r="G13" s="279"/>
      <c r="H13" s="455">
        <f t="shared" ref="H13:H15" si="1">J13/F13</f>
        <v>5.5104761904761901</v>
      </c>
      <c r="I13" s="280"/>
      <c r="J13" s="283">
        <v>144650</v>
      </c>
      <c r="K13" s="284"/>
      <c r="L13" s="279"/>
      <c r="M13" s="283">
        <v>23211</v>
      </c>
      <c r="N13" s="279"/>
      <c r="O13" s="455">
        <f t="shared" si="0"/>
        <v>5.2451423893843439</v>
      </c>
      <c r="P13" s="280"/>
      <c r="Q13" s="283">
        <v>121745</v>
      </c>
      <c r="R13" s="284"/>
    </row>
    <row r="14" spans="1:18" s="47" customFormat="1" ht="19.5" customHeight="1">
      <c r="A14" s="32"/>
      <c r="B14" s="89" t="s">
        <v>211</v>
      </c>
      <c r="C14" s="89"/>
      <c r="D14" s="84" t="s">
        <v>202</v>
      </c>
      <c r="E14" s="88"/>
      <c r="F14" s="283">
        <v>67200</v>
      </c>
      <c r="G14" s="279"/>
      <c r="H14" s="455">
        <f t="shared" si="1"/>
        <v>22.5</v>
      </c>
      <c r="I14" s="280"/>
      <c r="J14" s="283">
        <v>1512000</v>
      </c>
      <c r="K14" s="284"/>
      <c r="L14" s="279"/>
      <c r="M14" s="283">
        <v>36676</v>
      </c>
      <c r="N14" s="279"/>
      <c r="O14" s="455">
        <f t="shared" si="0"/>
        <v>17.678454575199041</v>
      </c>
      <c r="P14" s="280"/>
      <c r="Q14" s="283">
        <v>648375</v>
      </c>
      <c r="R14" s="284"/>
    </row>
    <row r="15" spans="1:18" s="47" customFormat="1" ht="19.5" customHeight="1">
      <c r="A15" s="31"/>
      <c r="B15" s="89" t="s">
        <v>212</v>
      </c>
      <c r="C15" s="84"/>
      <c r="D15" s="84" t="s">
        <v>202</v>
      </c>
      <c r="E15" s="88"/>
      <c r="F15" s="283">
        <v>17000</v>
      </c>
      <c r="G15" s="279"/>
      <c r="H15" s="455">
        <f t="shared" si="1"/>
        <v>6.5</v>
      </c>
      <c r="I15" s="280"/>
      <c r="J15" s="283">
        <v>110500</v>
      </c>
      <c r="K15" s="279"/>
      <c r="L15" s="279"/>
      <c r="M15" s="283">
        <v>13381</v>
      </c>
      <c r="N15" s="279"/>
      <c r="O15" s="455">
        <f t="shared" si="0"/>
        <v>5.6348553919736943</v>
      </c>
      <c r="P15" s="280"/>
      <c r="Q15" s="283">
        <v>75400</v>
      </c>
      <c r="R15" s="279"/>
    </row>
    <row r="16" spans="1:18" s="47" customFormat="1" ht="19.5" customHeight="1">
      <c r="A16" s="31"/>
      <c r="B16" s="87" t="s">
        <v>213</v>
      </c>
      <c r="C16" s="87"/>
      <c r="D16" s="84" t="s">
        <v>202</v>
      </c>
      <c r="E16" s="88"/>
      <c r="F16" s="283" t="s">
        <v>197</v>
      </c>
      <c r="G16" s="279"/>
      <c r="H16" s="283" t="s">
        <v>197</v>
      </c>
      <c r="I16" s="280"/>
      <c r="J16" s="283" t="s">
        <v>197</v>
      </c>
      <c r="K16" s="284"/>
      <c r="L16" s="279"/>
      <c r="M16" s="283">
        <v>146</v>
      </c>
      <c r="N16" s="279"/>
      <c r="O16" s="455">
        <f t="shared" si="0"/>
        <v>20.171232876712327</v>
      </c>
      <c r="P16" s="280"/>
      <c r="Q16" s="283">
        <v>2945</v>
      </c>
      <c r="R16" s="284"/>
    </row>
    <row r="17" spans="1:18" s="47" customFormat="1" ht="19.5" customHeight="1">
      <c r="A17" s="31"/>
      <c r="B17" s="89" t="s">
        <v>214</v>
      </c>
      <c r="C17" s="89"/>
      <c r="D17" s="84" t="s">
        <v>202</v>
      </c>
      <c r="E17" s="88"/>
      <c r="F17" s="283">
        <v>700</v>
      </c>
      <c r="G17" s="279"/>
      <c r="H17" s="562">
        <f>J17/F17</f>
        <v>0.5</v>
      </c>
      <c r="I17" s="280"/>
      <c r="J17" s="283">
        <v>350</v>
      </c>
      <c r="K17" s="284"/>
      <c r="L17" s="279"/>
      <c r="M17" s="283">
        <v>1497</v>
      </c>
      <c r="N17" s="279"/>
      <c r="O17" s="455">
        <f t="shared" si="0"/>
        <v>12.882431529726119</v>
      </c>
      <c r="P17" s="280"/>
      <c r="Q17" s="461">
        <v>19285</v>
      </c>
      <c r="R17" s="284"/>
    </row>
    <row r="18" spans="1:18" s="47" customFormat="1" ht="19.5" customHeight="1">
      <c r="A18" s="31"/>
      <c r="B18" s="328" t="s">
        <v>119</v>
      </c>
      <c r="C18" s="328"/>
      <c r="D18" s="328"/>
      <c r="E18" s="328"/>
      <c r="F18" s="286">
        <f>SUM(F11:F17)</f>
        <v>163150</v>
      </c>
      <c r="G18" s="279"/>
      <c r="H18" s="285"/>
      <c r="I18" s="280"/>
      <c r="J18" s="286">
        <f>SUM(J11:J17)</f>
        <v>2937500</v>
      </c>
      <c r="K18" s="284"/>
      <c r="L18" s="279"/>
      <c r="M18" s="286">
        <f>SUM(M11:M17)</f>
        <v>110903</v>
      </c>
      <c r="N18" s="279"/>
      <c r="O18" s="285"/>
      <c r="P18" s="280"/>
      <c r="Q18" s="283">
        <f>SUM(Q11:Q17)</f>
        <v>1505435</v>
      </c>
      <c r="R18" s="284"/>
    </row>
    <row r="19" spans="1:18" s="47" customFormat="1" ht="19.5" customHeight="1">
      <c r="A19" s="31"/>
      <c r="B19" s="89" t="s">
        <v>118</v>
      </c>
      <c r="C19" s="89"/>
      <c r="D19" s="90"/>
      <c r="E19" s="90"/>
      <c r="F19" s="283">
        <v>25000</v>
      </c>
      <c r="G19" s="279"/>
      <c r="H19" s="455">
        <f>J19/F19</f>
        <v>1.3</v>
      </c>
      <c r="I19" s="280"/>
      <c r="J19" s="283">
        <v>32500</v>
      </c>
      <c r="K19" s="284"/>
      <c r="L19" s="279"/>
      <c r="M19" s="283">
        <v>53000</v>
      </c>
      <c r="N19" s="279"/>
      <c r="O19" s="455">
        <f t="shared" si="0"/>
        <v>1.0200943396226414</v>
      </c>
      <c r="P19" s="280"/>
      <c r="Q19" s="283">
        <v>54065</v>
      </c>
      <c r="R19" s="284"/>
    </row>
    <row r="20" spans="1:18" s="47" customFormat="1" ht="19.5" customHeight="1" thickBot="1">
      <c r="A20" s="31"/>
      <c r="B20" s="89" t="s">
        <v>142</v>
      </c>
      <c r="C20" s="89"/>
      <c r="D20" s="91"/>
      <c r="E20" s="91"/>
      <c r="F20" s="287">
        <f>SUM(F18:F19)</f>
        <v>188150</v>
      </c>
      <c r="G20" s="279"/>
      <c r="H20" s="283"/>
      <c r="I20" s="279"/>
      <c r="J20" s="287">
        <f>SUM(J18:J19)</f>
        <v>2970000</v>
      </c>
      <c r="K20" s="284"/>
      <c r="L20" s="279"/>
      <c r="M20" s="287">
        <f>SUM(M18:M19)</f>
        <v>163903</v>
      </c>
      <c r="N20" s="279"/>
      <c r="O20" s="283"/>
      <c r="P20" s="279"/>
      <c r="Q20" s="287">
        <f>SUM(Q18:Q19)</f>
        <v>1559500</v>
      </c>
      <c r="R20" s="284"/>
    </row>
    <row r="21" spans="1:18" s="47" customFormat="1" ht="19.5" customHeight="1" thickTop="1">
      <c r="A21" s="31"/>
      <c r="B21" s="89"/>
      <c r="C21" s="89"/>
      <c r="D21" s="91"/>
      <c r="E21" s="91"/>
      <c r="F21" s="282"/>
      <c r="G21" s="279"/>
      <c r="H21" s="278"/>
      <c r="I21" s="279"/>
      <c r="J21" s="282"/>
      <c r="K21" s="281"/>
      <c r="L21" s="279"/>
      <c r="M21" s="282"/>
      <c r="N21" s="279"/>
      <c r="O21" s="278"/>
      <c r="P21" s="279"/>
      <c r="Q21" s="282"/>
      <c r="R21" s="281"/>
    </row>
    <row r="22" spans="1:18" ht="24" customHeight="1">
      <c r="B22" s="488" t="s">
        <v>240</v>
      </c>
      <c r="C22" s="488"/>
      <c r="D22" s="488"/>
      <c r="E22" s="488"/>
      <c r="F22" s="488"/>
      <c r="G22" s="488"/>
      <c r="H22" s="488"/>
      <c r="I22" s="488"/>
      <c r="J22" s="488"/>
      <c r="K22" s="488"/>
      <c r="L22" s="488"/>
      <c r="M22" s="488"/>
      <c r="N22" s="488"/>
      <c r="O22" s="488"/>
      <c r="P22" s="488"/>
      <c r="Q22" s="488"/>
      <c r="R22" s="488"/>
    </row>
    <row r="23" spans="1:18" ht="22.7" customHeight="1">
      <c r="B23" s="488" t="s">
        <v>215</v>
      </c>
      <c r="C23" s="488"/>
      <c r="D23" s="488"/>
      <c r="E23" s="488"/>
      <c r="F23" s="488"/>
      <c r="G23" s="488"/>
      <c r="H23" s="488"/>
      <c r="I23" s="488"/>
      <c r="J23" s="488"/>
      <c r="K23" s="488"/>
      <c r="L23" s="488"/>
      <c r="M23" s="488"/>
      <c r="N23" s="488"/>
      <c r="O23" s="488"/>
      <c r="P23" s="488"/>
      <c r="Q23" s="488"/>
      <c r="R23" s="488"/>
    </row>
    <row r="24" spans="1:18" ht="22.7" customHeight="1"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</row>
    <row r="25" spans="1:18" ht="22.5">
      <c r="B25" s="29"/>
      <c r="C25" s="29"/>
      <c r="D25" s="29"/>
      <c r="E25" s="29"/>
      <c r="F25" s="29"/>
      <c r="G25" s="29"/>
      <c r="H25" s="205">
        <v>6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</row>
    <row r="28" spans="1:18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</row>
    <row r="29" spans="1:18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</row>
  </sheetData>
  <mergeCells count="10">
    <mergeCell ref="B22:R22"/>
    <mergeCell ref="B23:R23"/>
    <mergeCell ref="B1:R1"/>
    <mergeCell ref="B2:R2"/>
    <mergeCell ref="B3:R3"/>
    <mergeCell ref="B5:Q5"/>
    <mergeCell ref="B6:B9"/>
    <mergeCell ref="D6:D9"/>
    <mergeCell ref="F6:K8"/>
    <mergeCell ref="M6:R8"/>
  </mergeCells>
  <printOptions horizontalCentered="1"/>
  <pageMargins left="0.15748031496062992" right="0.15748031496062992" top="0.43307086614173229" bottom="0.19685039370078741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1"/>
  <sheetViews>
    <sheetView rightToLeft="1" view="pageBreakPreview" topLeftCell="B7" zoomScale="110" zoomScaleNormal="115" zoomScaleSheetLayoutView="110" workbookViewId="0">
      <selection activeCell="H13" sqref="H13"/>
    </sheetView>
  </sheetViews>
  <sheetFormatPr defaultColWidth="9.140625" defaultRowHeight="15.75"/>
  <cols>
    <col min="1" max="1" width="0.140625" style="3" hidden="1" customWidth="1"/>
    <col min="2" max="2" width="46.42578125" style="3" customWidth="1"/>
    <col min="3" max="3" width="2.28515625" style="99" customWidth="1"/>
    <col min="4" max="4" width="14.85546875" style="3" customWidth="1"/>
    <col min="5" max="5" width="2" style="3" customWidth="1"/>
    <col min="6" max="6" width="13.140625" style="3" customWidth="1"/>
    <col min="7" max="7" width="1.42578125" style="3" customWidth="1"/>
    <col min="8" max="8" width="9.85546875" style="3" customWidth="1"/>
    <col min="9" max="9" width="2.7109375" style="3" customWidth="1"/>
    <col min="10" max="16384" width="9.140625" style="3"/>
  </cols>
  <sheetData>
    <row r="1" spans="1:248" ht="18.95" customHeight="1">
      <c r="A1" s="462" t="s">
        <v>187</v>
      </c>
      <c r="B1" s="462"/>
      <c r="C1" s="462"/>
      <c r="D1" s="462"/>
      <c r="E1" s="462"/>
      <c r="F1" s="462"/>
      <c r="G1" s="462"/>
      <c r="H1" s="462"/>
      <c r="I1" s="462"/>
      <c r="J1" s="44"/>
      <c r="K1" s="44"/>
      <c r="L1" s="44"/>
      <c r="M1" s="44"/>
      <c r="N1" s="44"/>
      <c r="O1" s="44"/>
      <c r="P1" s="44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 t="s">
        <v>40</v>
      </c>
      <c r="AH1" s="462"/>
      <c r="AI1" s="462"/>
      <c r="AJ1" s="462"/>
      <c r="AK1" s="462"/>
      <c r="AL1" s="462"/>
      <c r="AM1" s="462"/>
      <c r="AN1" s="462"/>
      <c r="AO1" s="462" t="s">
        <v>40</v>
      </c>
      <c r="AP1" s="462"/>
      <c r="AQ1" s="462"/>
      <c r="AR1" s="462"/>
      <c r="AS1" s="462"/>
      <c r="AT1" s="462"/>
      <c r="AU1" s="462"/>
      <c r="AV1" s="462"/>
      <c r="AW1" s="462" t="s">
        <v>40</v>
      </c>
      <c r="AX1" s="462"/>
      <c r="AY1" s="462"/>
      <c r="AZ1" s="462"/>
      <c r="BA1" s="462"/>
      <c r="BB1" s="462"/>
      <c r="BC1" s="462"/>
      <c r="BD1" s="462"/>
      <c r="BE1" s="462" t="s">
        <v>40</v>
      </c>
      <c r="BF1" s="462"/>
      <c r="BG1" s="462"/>
      <c r="BH1" s="462"/>
      <c r="BI1" s="462"/>
      <c r="BJ1" s="462"/>
      <c r="BK1" s="462"/>
      <c r="BL1" s="462"/>
      <c r="BM1" s="462" t="s">
        <v>40</v>
      </c>
      <c r="BN1" s="462"/>
      <c r="BO1" s="462"/>
      <c r="BP1" s="462"/>
      <c r="BQ1" s="462"/>
      <c r="BR1" s="462"/>
      <c r="BS1" s="462"/>
      <c r="BT1" s="462"/>
      <c r="BU1" s="462" t="s">
        <v>40</v>
      </c>
      <c r="BV1" s="462"/>
      <c r="BW1" s="462"/>
      <c r="BX1" s="462"/>
      <c r="BY1" s="462"/>
      <c r="BZ1" s="462"/>
      <c r="CA1" s="462"/>
      <c r="CB1" s="462"/>
      <c r="CC1" s="462" t="s">
        <v>40</v>
      </c>
      <c r="CD1" s="462"/>
      <c r="CE1" s="462"/>
      <c r="CF1" s="462"/>
      <c r="CG1" s="462"/>
      <c r="CH1" s="462"/>
      <c r="CI1" s="462"/>
      <c r="CJ1" s="462"/>
      <c r="CK1" s="462" t="s">
        <v>40</v>
      </c>
      <c r="CL1" s="462"/>
      <c r="CM1" s="462"/>
      <c r="CN1" s="462"/>
      <c r="CO1" s="462"/>
      <c r="CP1" s="462"/>
      <c r="CQ1" s="462"/>
      <c r="CR1" s="462"/>
      <c r="CS1" s="462" t="s">
        <v>40</v>
      </c>
      <c r="CT1" s="462"/>
      <c r="CU1" s="462"/>
      <c r="CV1" s="462"/>
      <c r="CW1" s="462"/>
      <c r="CX1" s="462"/>
      <c r="CY1" s="462"/>
      <c r="CZ1" s="462"/>
      <c r="DA1" s="462" t="s">
        <v>40</v>
      </c>
      <c r="DB1" s="462"/>
      <c r="DC1" s="462"/>
      <c r="DD1" s="462"/>
      <c r="DE1" s="462"/>
      <c r="DF1" s="462"/>
      <c r="DG1" s="462"/>
      <c r="DH1" s="462"/>
      <c r="DI1" s="462" t="s">
        <v>40</v>
      </c>
      <c r="DJ1" s="462"/>
      <c r="DK1" s="462"/>
      <c r="DL1" s="462"/>
      <c r="DM1" s="462"/>
      <c r="DN1" s="462"/>
      <c r="DO1" s="462"/>
      <c r="DP1" s="462"/>
      <c r="DQ1" s="462" t="s">
        <v>40</v>
      </c>
      <c r="DR1" s="462"/>
      <c r="DS1" s="462"/>
      <c r="DT1" s="462"/>
      <c r="DU1" s="462"/>
      <c r="DV1" s="462"/>
      <c r="DW1" s="462"/>
      <c r="DX1" s="462"/>
      <c r="DY1" s="462" t="s">
        <v>40</v>
      </c>
      <c r="DZ1" s="462"/>
      <c r="EA1" s="462"/>
      <c r="EB1" s="462"/>
      <c r="EC1" s="462"/>
      <c r="ED1" s="462"/>
      <c r="EE1" s="462"/>
      <c r="EF1" s="462"/>
      <c r="EG1" s="462" t="s">
        <v>40</v>
      </c>
      <c r="EH1" s="462"/>
      <c r="EI1" s="462"/>
      <c r="EJ1" s="462"/>
      <c r="EK1" s="462"/>
      <c r="EL1" s="462"/>
      <c r="EM1" s="462"/>
      <c r="EN1" s="462"/>
      <c r="EO1" s="462" t="s">
        <v>40</v>
      </c>
      <c r="EP1" s="462"/>
      <c r="EQ1" s="462"/>
      <c r="ER1" s="462"/>
      <c r="ES1" s="462"/>
      <c r="ET1" s="462"/>
      <c r="EU1" s="462"/>
      <c r="EV1" s="462"/>
      <c r="EW1" s="462" t="s">
        <v>40</v>
      </c>
      <c r="EX1" s="462"/>
      <c r="EY1" s="462"/>
      <c r="EZ1" s="462"/>
      <c r="FA1" s="462"/>
      <c r="FB1" s="462"/>
      <c r="FC1" s="462"/>
      <c r="FD1" s="462"/>
      <c r="FE1" s="462" t="s">
        <v>40</v>
      </c>
      <c r="FF1" s="462"/>
      <c r="FG1" s="462"/>
      <c r="FH1" s="462"/>
      <c r="FI1" s="462"/>
      <c r="FJ1" s="462"/>
      <c r="FK1" s="462"/>
      <c r="FL1" s="462"/>
      <c r="FM1" s="462" t="s">
        <v>40</v>
      </c>
      <c r="FN1" s="462"/>
      <c r="FO1" s="462"/>
      <c r="FP1" s="462"/>
      <c r="FQ1" s="462"/>
      <c r="FR1" s="462"/>
      <c r="FS1" s="462"/>
      <c r="FT1" s="462"/>
      <c r="FU1" s="462" t="s">
        <v>40</v>
      </c>
      <c r="FV1" s="462"/>
      <c r="FW1" s="462"/>
      <c r="FX1" s="462"/>
      <c r="FY1" s="462"/>
      <c r="FZ1" s="462"/>
      <c r="GA1" s="462"/>
      <c r="GB1" s="462"/>
      <c r="GC1" s="462" t="s">
        <v>40</v>
      </c>
      <c r="GD1" s="462"/>
      <c r="GE1" s="462"/>
      <c r="GF1" s="462"/>
      <c r="GG1" s="462"/>
      <c r="GH1" s="462"/>
      <c r="GI1" s="462"/>
      <c r="GJ1" s="462"/>
      <c r="GK1" s="462" t="s">
        <v>40</v>
      </c>
      <c r="GL1" s="462"/>
      <c r="GM1" s="462"/>
      <c r="GN1" s="462"/>
      <c r="GO1" s="462"/>
      <c r="GP1" s="462"/>
      <c r="GQ1" s="462"/>
      <c r="GR1" s="462"/>
      <c r="GS1" s="462" t="s">
        <v>40</v>
      </c>
      <c r="GT1" s="462"/>
      <c r="GU1" s="462"/>
      <c r="GV1" s="462"/>
      <c r="GW1" s="462"/>
      <c r="GX1" s="462"/>
      <c r="GY1" s="462"/>
      <c r="GZ1" s="462"/>
      <c r="HA1" s="462" t="s">
        <v>40</v>
      </c>
      <c r="HB1" s="462"/>
      <c r="HC1" s="462"/>
      <c r="HD1" s="462"/>
      <c r="HE1" s="462"/>
      <c r="HF1" s="462"/>
      <c r="HG1" s="462"/>
      <c r="HH1" s="462"/>
      <c r="HI1" s="462" t="s">
        <v>40</v>
      </c>
      <c r="HJ1" s="462"/>
      <c r="HK1" s="462"/>
      <c r="HL1" s="462"/>
      <c r="HM1" s="462"/>
      <c r="HN1" s="462"/>
      <c r="HO1" s="462"/>
      <c r="HP1" s="462"/>
      <c r="HQ1" s="462" t="s">
        <v>40</v>
      </c>
      <c r="HR1" s="462"/>
      <c r="HS1" s="462"/>
      <c r="HT1" s="462"/>
      <c r="HU1" s="462"/>
      <c r="HV1" s="462"/>
      <c r="HW1" s="462"/>
      <c r="HX1" s="462"/>
      <c r="HY1" s="462" t="s">
        <v>40</v>
      </c>
      <c r="HZ1" s="462"/>
      <c r="IA1" s="462"/>
      <c r="IB1" s="462"/>
      <c r="IC1" s="462"/>
      <c r="ID1" s="462"/>
      <c r="IE1" s="462"/>
      <c r="IF1" s="462"/>
      <c r="IG1" s="462" t="s">
        <v>40</v>
      </c>
      <c r="IH1" s="462"/>
      <c r="II1" s="462"/>
      <c r="IJ1" s="462"/>
      <c r="IK1" s="462"/>
      <c r="IL1" s="462"/>
      <c r="IM1" s="462"/>
      <c r="IN1" s="462"/>
    </row>
    <row r="2" spans="1:248" ht="18" customHeight="1">
      <c r="A2" s="462" t="s">
        <v>114</v>
      </c>
      <c r="B2" s="462"/>
      <c r="C2" s="462"/>
      <c r="D2" s="462"/>
      <c r="E2" s="462"/>
      <c r="F2" s="462"/>
      <c r="G2" s="462"/>
      <c r="H2" s="462"/>
      <c r="I2" s="462"/>
      <c r="J2" s="44"/>
      <c r="K2" s="44"/>
      <c r="L2" s="44"/>
      <c r="M2" s="44"/>
      <c r="N2" s="44"/>
      <c r="O2" s="44"/>
      <c r="P2" s="44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 t="s">
        <v>48</v>
      </c>
      <c r="AH2" s="462"/>
      <c r="AI2" s="462"/>
      <c r="AJ2" s="462"/>
      <c r="AK2" s="462"/>
      <c r="AL2" s="462"/>
      <c r="AM2" s="462"/>
      <c r="AN2" s="462"/>
      <c r="AO2" s="462" t="s">
        <v>48</v>
      </c>
      <c r="AP2" s="462"/>
      <c r="AQ2" s="462"/>
      <c r="AR2" s="462"/>
      <c r="AS2" s="462"/>
      <c r="AT2" s="462"/>
      <c r="AU2" s="462"/>
      <c r="AV2" s="462"/>
      <c r="AW2" s="462" t="s">
        <v>48</v>
      </c>
      <c r="AX2" s="462"/>
      <c r="AY2" s="462"/>
      <c r="AZ2" s="462"/>
      <c r="BA2" s="462"/>
      <c r="BB2" s="462"/>
      <c r="BC2" s="462"/>
      <c r="BD2" s="462"/>
      <c r="BE2" s="462" t="s">
        <v>48</v>
      </c>
      <c r="BF2" s="462"/>
      <c r="BG2" s="462"/>
      <c r="BH2" s="462"/>
      <c r="BI2" s="462"/>
      <c r="BJ2" s="462"/>
      <c r="BK2" s="462"/>
      <c r="BL2" s="462"/>
      <c r="BM2" s="462" t="s">
        <v>48</v>
      </c>
      <c r="BN2" s="462"/>
      <c r="BO2" s="462"/>
      <c r="BP2" s="462"/>
      <c r="BQ2" s="462"/>
      <c r="BR2" s="462"/>
      <c r="BS2" s="462"/>
      <c r="BT2" s="462"/>
      <c r="BU2" s="462" t="s">
        <v>48</v>
      </c>
      <c r="BV2" s="462"/>
      <c r="BW2" s="462"/>
      <c r="BX2" s="462"/>
      <c r="BY2" s="462"/>
      <c r="BZ2" s="462"/>
      <c r="CA2" s="462"/>
      <c r="CB2" s="462"/>
      <c r="CC2" s="462" t="s">
        <v>48</v>
      </c>
      <c r="CD2" s="462"/>
      <c r="CE2" s="462"/>
      <c r="CF2" s="462"/>
      <c r="CG2" s="462"/>
      <c r="CH2" s="462"/>
      <c r="CI2" s="462"/>
      <c r="CJ2" s="462"/>
      <c r="CK2" s="462" t="s">
        <v>48</v>
      </c>
      <c r="CL2" s="462"/>
      <c r="CM2" s="462"/>
      <c r="CN2" s="462"/>
      <c r="CO2" s="462"/>
      <c r="CP2" s="462"/>
      <c r="CQ2" s="462"/>
      <c r="CR2" s="462"/>
      <c r="CS2" s="462" t="s">
        <v>48</v>
      </c>
      <c r="CT2" s="462"/>
      <c r="CU2" s="462"/>
      <c r="CV2" s="462"/>
      <c r="CW2" s="462"/>
      <c r="CX2" s="462"/>
      <c r="CY2" s="462"/>
      <c r="CZ2" s="462"/>
      <c r="DA2" s="462" t="s">
        <v>48</v>
      </c>
      <c r="DB2" s="462"/>
      <c r="DC2" s="462"/>
      <c r="DD2" s="462"/>
      <c r="DE2" s="462"/>
      <c r="DF2" s="462"/>
      <c r="DG2" s="462"/>
      <c r="DH2" s="462"/>
      <c r="DI2" s="462" t="s">
        <v>48</v>
      </c>
      <c r="DJ2" s="462"/>
      <c r="DK2" s="462"/>
      <c r="DL2" s="462"/>
      <c r="DM2" s="462"/>
      <c r="DN2" s="462"/>
      <c r="DO2" s="462"/>
      <c r="DP2" s="462"/>
      <c r="DQ2" s="462" t="s">
        <v>48</v>
      </c>
      <c r="DR2" s="462"/>
      <c r="DS2" s="462"/>
      <c r="DT2" s="462"/>
      <c r="DU2" s="462"/>
      <c r="DV2" s="462"/>
      <c r="DW2" s="462"/>
      <c r="DX2" s="462"/>
      <c r="DY2" s="462" t="s">
        <v>48</v>
      </c>
      <c r="DZ2" s="462"/>
      <c r="EA2" s="462"/>
      <c r="EB2" s="462"/>
      <c r="EC2" s="462"/>
      <c r="ED2" s="462"/>
      <c r="EE2" s="462"/>
      <c r="EF2" s="462"/>
      <c r="EG2" s="462" t="s">
        <v>48</v>
      </c>
      <c r="EH2" s="462"/>
      <c r="EI2" s="462"/>
      <c r="EJ2" s="462"/>
      <c r="EK2" s="462"/>
      <c r="EL2" s="462"/>
      <c r="EM2" s="462"/>
      <c r="EN2" s="462"/>
      <c r="EO2" s="462" t="s">
        <v>48</v>
      </c>
      <c r="EP2" s="462"/>
      <c r="EQ2" s="462"/>
      <c r="ER2" s="462"/>
      <c r="ES2" s="462"/>
      <c r="ET2" s="462"/>
      <c r="EU2" s="462"/>
      <c r="EV2" s="462"/>
      <c r="EW2" s="462" t="s">
        <v>48</v>
      </c>
      <c r="EX2" s="462"/>
      <c r="EY2" s="462"/>
      <c r="EZ2" s="462"/>
      <c r="FA2" s="462"/>
      <c r="FB2" s="462"/>
      <c r="FC2" s="462"/>
      <c r="FD2" s="462"/>
      <c r="FE2" s="462" t="s">
        <v>48</v>
      </c>
      <c r="FF2" s="462"/>
      <c r="FG2" s="462"/>
      <c r="FH2" s="462"/>
      <c r="FI2" s="462"/>
      <c r="FJ2" s="462"/>
      <c r="FK2" s="462"/>
      <c r="FL2" s="462"/>
      <c r="FM2" s="462" t="s">
        <v>48</v>
      </c>
      <c r="FN2" s="462"/>
      <c r="FO2" s="462"/>
      <c r="FP2" s="462"/>
      <c r="FQ2" s="462"/>
      <c r="FR2" s="462"/>
      <c r="FS2" s="462"/>
      <c r="FT2" s="462"/>
      <c r="FU2" s="462" t="s">
        <v>48</v>
      </c>
      <c r="FV2" s="462"/>
      <c r="FW2" s="462"/>
      <c r="FX2" s="462"/>
      <c r="FY2" s="462"/>
      <c r="FZ2" s="462"/>
      <c r="GA2" s="462"/>
      <c r="GB2" s="462"/>
      <c r="GC2" s="462" t="s">
        <v>48</v>
      </c>
      <c r="GD2" s="462"/>
      <c r="GE2" s="462"/>
      <c r="GF2" s="462"/>
      <c r="GG2" s="462"/>
      <c r="GH2" s="462"/>
      <c r="GI2" s="462"/>
      <c r="GJ2" s="462"/>
      <c r="GK2" s="462" t="s">
        <v>48</v>
      </c>
      <c r="GL2" s="462"/>
      <c r="GM2" s="462"/>
      <c r="GN2" s="462"/>
      <c r="GO2" s="462"/>
      <c r="GP2" s="462"/>
      <c r="GQ2" s="462"/>
      <c r="GR2" s="462"/>
      <c r="GS2" s="462" t="s">
        <v>48</v>
      </c>
      <c r="GT2" s="462"/>
      <c r="GU2" s="462"/>
      <c r="GV2" s="462"/>
      <c r="GW2" s="462"/>
      <c r="GX2" s="462"/>
      <c r="GY2" s="462"/>
      <c r="GZ2" s="462"/>
      <c r="HA2" s="462" t="s">
        <v>48</v>
      </c>
      <c r="HB2" s="462"/>
      <c r="HC2" s="462"/>
      <c r="HD2" s="462"/>
      <c r="HE2" s="462"/>
      <c r="HF2" s="462"/>
      <c r="HG2" s="462"/>
      <c r="HH2" s="462"/>
      <c r="HI2" s="462" t="s">
        <v>48</v>
      </c>
      <c r="HJ2" s="462"/>
      <c r="HK2" s="462"/>
      <c r="HL2" s="462"/>
      <c r="HM2" s="462"/>
      <c r="HN2" s="462"/>
      <c r="HO2" s="462"/>
      <c r="HP2" s="462"/>
      <c r="HQ2" s="462" t="s">
        <v>48</v>
      </c>
      <c r="HR2" s="462"/>
      <c r="HS2" s="462"/>
      <c r="HT2" s="462"/>
      <c r="HU2" s="462"/>
      <c r="HV2" s="462"/>
      <c r="HW2" s="462"/>
      <c r="HX2" s="462"/>
      <c r="HY2" s="462" t="s">
        <v>48</v>
      </c>
      <c r="HZ2" s="462"/>
      <c r="IA2" s="462"/>
      <c r="IB2" s="462"/>
      <c r="IC2" s="462"/>
      <c r="ID2" s="462"/>
      <c r="IE2" s="462"/>
      <c r="IF2" s="462"/>
      <c r="IG2" s="462" t="s">
        <v>48</v>
      </c>
      <c r="IH2" s="462"/>
      <c r="II2" s="462"/>
      <c r="IJ2" s="462"/>
      <c r="IK2" s="462"/>
      <c r="IL2" s="462"/>
      <c r="IM2" s="462"/>
      <c r="IN2" s="462"/>
    </row>
    <row r="3" spans="1:248" ht="18" customHeight="1">
      <c r="A3" s="462" t="s">
        <v>275</v>
      </c>
      <c r="B3" s="462"/>
      <c r="C3" s="462"/>
      <c r="D3" s="462"/>
      <c r="E3" s="462"/>
      <c r="F3" s="462"/>
      <c r="G3" s="462"/>
      <c r="H3" s="462"/>
      <c r="I3" s="462"/>
      <c r="J3" s="44"/>
      <c r="K3" s="44"/>
      <c r="L3" s="44"/>
      <c r="M3" s="44"/>
      <c r="N3" s="44"/>
      <c r="O3" s="44"/>
      <c r="P3" s="44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2"/>
      <c r="AG3" s="462" t="s">
        <v>42</v>
      </c>
      <c r="AH3" s="462"/>
      <c r="AI3" s="462"/>
      <c r="AJ3" s="462"/>
      <c r="AK3" s="462"/>
      <c r="AL3" s="462"/>
      <c r="AM3" s="462"/>
      <c r="AN3" s="462"/>
      <c r="AO3" s="462" t="s">
        <v>42</v>
      </c>
      <c r="AP3" s="462"/>
      <c r="AQ3" s="462"/>
      <c r="AR3" s="462"/>
      <c r="AS3" s="462"/>
      <c r="AT3" s="462"/>
      <c r="AU3" s="462"/>
      <c r="AV3" s="462"/>
      <c r="AW3" s="462" t="s">
        <v>42</v>
      </c>
      <c r="AX3" s="462"/>
      <c r="AY3" s="462"/>
      <c r="AZ3" s="462"/>
      <c r="BA3" s="462"/>
      <c r="BB3" s="462"/>
      <c r="BC3" s="462"/>
      <c r="BD3" s="462"/>
      <c r="BE3" s="462" t="s">
        <v>42</v>
      </c>
      <c r="BF3" s="462"/>
      <c r="BG3" s="462"/>
      <c r="BH3" s="462"/>
      <c r="BI3" s="462"/>
      <c r="BJ3" s="462"/>
      <c r="BK3" s="462"/>
      <c r="BL3" s="462"/>
      <c r="BM3" s="462" t="s">
        <v>42</v>
      </c>
      <c r="BN3" s="462"/>
      <c r="BO3" s="462"/>
      <c r="BP3" s="462"/>
      <c r="BQ3" s="462"/>
      <c r="BR3" s="462"/>
      <c r="BS3" s="462"/>
      <c r="BT3" s="462"/>
      <c r="BU3" s="462" t="s">
        <v>42</v>
      </c>
      <c r="BV3" s="462"/>
      <c r="BW3" s="462"/>
      <c r="BX3" s="462"/>
      <c r="BY3" s="462"/>
      <c r="BZ3" s="462"/>
      <c r="CA3" s="462"/>
      <c r="CB3" s="462"/>
      <c r="CC3" s="462" t="s">
        <v>42</v>
      </c>
      <c r="CD3" s="462"/>
      <c r="CE3" s="462"/>
      <c r="CF3" s="462"/>
      <c r="CG3" s="462"/>
      <c r="CH3" s="462"/>
      <c r="CI3" s="462"/>
      <c r="CJ3" s="462"/>
      <c r="CK3" s="462" t="s">
        <v>42</v>
      </c>
      <c r="CL3" s="462"/>
      <c r="CM3" s="462"/>
      <c r="CN3" s="462"/>
      <c r="CO3" s="462"/>
      <c r="CP3" s="462"/>
      <c r="CQ3" s="462"/>
      <c r="CR3" s="462"/>
      <c r="CS3" s="462" t="s">
        <v>42</v>
      </c>
      <c r="CT3" s="462"/>
      <c r="CU3" s="462"/>
      <c r="CV3" s="462"/>
      <c r="CW3" s="462"/>
      <c r="CX3" s="462"/>
      <c r="CY3" s="462"/>
      <c r="CZ3" s="462"/>
      <c r="DA3" s="462" t="s">
        <v>42</v>
      </c>
      <c r="DB3" s="462"/>
      <c r="DC3" s="462"/>
      <c r="DD3" s="462"/>
      <c r="DE3" s="462"/>
      <c r="DF3" s="462"/>
      <c r="DG3" s="462"/>
      <c r="DH3" s="462"/>
      <c r="DI3" s="462" t="s">
        <v>42</v>
      </c>
      <c r="DJ3" s="462"/>
      <c r="DK3" s="462"/>
      <c r="DL3" s="462"/>
      <c r="DM3" s="462"/>
      <c r="DN3" s="462"/>
      <c r="DO3" s="462"/>
      <c r="DP3" s="462"/>
      <c r="DQ3" s="462" t="s">
        <v>42</v>
      </c>
      <c r="DR3" s="462"/>
      <c r="DS3" s="462"/>
      <c r="DT3" s="462"/>
      <c r="DU3" s="462"/>
      <c r="DV3" s="462"/>
      <c r="DW3" s="462"/>
      <c r="DX3" s="462"/>
      <c r="DY3" s="462" t="s">
        <v>42</v>
      </c>
      <c r="DZ3" s="462"/>
      <c r="EA3" s="462"/>
      <c r="EB3" s="462"/>
      <c r="EC3" s="462"/>
      <c r="ED3" s="462"/>
      <c r="EE3" s="462"/>
      <c r="EF3" s="462"/>
      <c r="EG3" s="462" t="s">
        <v>42</v>
      </c>
      <c r="EH3" s="462"/>
      <c r="EI3" s="462"/>
      <c r="EJ3" s="462"/>
      <c r="EK3" s="462"/>
      <c r="EL3" s="462"/>
      <c r="EM3" s="462"/>
      <c r="EN3" s="462"/>
      <c r="EO3" s="462" t="s">
        <v>42</v>
      </c>
      <c r="EP3" s="462"/>
      <c r="EQ3" s="462"/>
      <c r="ER3" s="462"/>
      <c r="ES3" s="462"/>
      <c r="ET3" s="462"/>
      <c r="EU3" s="462"/>
      <c r="EV3" s="462"/>
      <c r="EW3" s="462" t="s">
        <v>42</v>
      </c>
      <c r="EX3" s="462"/>
      <c r="EY3" s="462"/>
      <c r="EZ3" s="462"/>
      <c r="FA3" s="462"/>
      <c r="FB3" s="462"/>
      <c r="FC3" s="462"/>
      <c r="FD3" s="462"/>
      <c r="FE3" s="462" t="s">
        <v>42</v>
      </c>
      <c r="FF3" s="462"/>
      <c r="FG3" s="462"/>
      <c r="FH3" s="462"/>
      <c r="FI3" s="462"/>
      <c r="FJ3" s="462"/>
      <c r="FK3" s="462"/>
      <c r="FL3" s="462"/>
      <c r="FM3" s="462" t="s">
        <v>42</v>
      </c>
      <c r="FN3" s="462"/>
      <c r="FO3" s="462"/>
      <c r="FP3" s="462"/>
      <c r="FQ3" s="462"/>
      <c r="FR3" s="462"/>
      <c r="FS3" s="462"/>
      <c r="FT3" s="462"/>
      <c r="FU3" s="462" t="s">
        <v>42</v>
      </c>
      <c r="FV3" s="462"/>
      <c r="FW3" s="462"/>
      <c r="FX3" s="462"/>
      <c r="FY3" s="462"/>
      <c r="FZ3" s="462"/>
      <c r="GA3" s="462"/>
      <c r="GB3" s="462"/>
      <c r="GC3" s="462" t="s">
        <v>42</v>
      </c>
      <c r="GD3" s="462"/>
      <c r="GE3" s="462"/>
      <c r="GF3" s="462"/>
      <c r="GG3" s="462"/>
      <c r="GH3" s="462"/>
      <c r="GI3" s="462"/>
      <c r="GJ3" s="462"/>
      <c r="GK3" s="462" t="s">
        <v>42</v>
      </c>
      <c r="GL3" s="462"/>
      <c r="GM3" s="462"/>
      <c r="GN3" s="462"/>
      <c r="GO3" s="462"/>
      <c r="GP3" s="462"/>
      <c r="GQ3" s="462"/>
      <c r="GR3" s="462"/>
      <c r="GS3" s="462" t="s">
        <v>42</v>
      </c>
      <c r="GT3" s="462"/>
      <c r="GU3" s="462"/>
      <c r="GV3" s="462"/>
      <c r="GW3" s="462"/>
      <c r="GX3" s="462"/>
      <c r="GY3" s="462"/>
      <c r="GZ3" s="462"/>
      <c r="HA3" s="462" t="s">
        <v>42</v>
      </c>
      <c r="HB3" s="462"/>
      <c r="HC3" s="462"/>
      <c r="HD3" s="462"/>
      <c r="HE3" s="462"/>
      <c r="HF3" s="462"/>
      <c r="HG3" s="462"/>
      <c r="HH3" s="462"/>
      <c r="HI3" s="462" t="s">
        <v>42</v>
      </c>
      <c r="HJ3" s="462"/>
      <c r="HK3" s="462"/>
      <c r="HL3" s="462"/>
      <c r="HM3" s="462"/>
      <c r="HN3" s="462"/>
      <c r="HO3" s="462"/>
      <c r="HP3" s="462"/>
      <c r="HQ3" s="462" t="s">
        <v>42</v>
      </c>
      <c r="HR3" s="462"/>
      <c r="HS3" s="462"/>
      <c r="HT3" s="462"/>
      <c r="HU3" s="462"/>
      <c r="HV3" s="462"/>
      <c r="HW3" s="462"/>
      <c r="HX3" s="462"/>
      <c r="HY3" s="462" t="s">
        <v>42</v>
      </c>
      <c r="HZ3" s="462"/>
      <c r="IA3" s="462"/>
      <c r="IB3" s="462"/>
      <c r="IC3" s="462"/>
      <c r="ID3" s="462"/>
      <c r="IE3" s="462"/>
      <c r="IF3" s="462"/>
      <c r="IG3" s="462" t="s">
        <v>42</v>
      </c>
      <c r="IH3" s="462"/>
      <c r="II3" s="462"/>
      <c r="IJ3" s="462"/>
      <c r="IK3" s="462"/>
      <c r="IL3" s="462"/>
      <c r="IM3" s="462"/>
      <c r="IN3" s="462"/>
    </row>
    <row r="4" spans="1:248" ht="55.5" customHeight="1">
      <c r="A4" s="259"/>
      <c r="B4" s="259"/>
      <c r="C4" s="259"/>
      <c r="D4" s="259"/>
      <c r="E4" s="259"/>
      <c r="F4" s="259"/>
      <c r="G4" s="259"/>
      <c r="H4" s="259"/>
      <c r="I4" s="259"/>
      <c r="J4" s="44"/>
      <c r="K4" s="44"/>
      <c r="L4" s="44"/>
      <c r="M4" s="44"/>
      <c r="N4" s="44"/>
      <c r="O4" s="44"/>
      <c r="P4" s="44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/>
      <c r="BZ4" s="259"/>
      <c r="CA4" s="259"/>
      <c r="CB4" s="259"/>
      <c r="CC4" s="259"/>
      <c r="CD4" s="259"/>
      <c r="CE4" s="259"/>
      <c r="CF4" s="259"/>
      <c r="CG4" s="259"/>
      <c r="CH4" s="259"/>
      <c r="CI4" s="259"/>
      <c r="CJ4" s="259"/>
      <c r="CK4" s="259"/>
      <c r="CL4" s="259"/>
      <c r="CM4" s="259"/>
      <c r="CN4" s="259"/>
      <c r="CO4" s="259"/>
      <c r="CP4" s="259"/>
      <c r="CQ4" s="259"/>
      <c r="CR4" s="259"/>
      <c r="CS4" s="259"/>
      <c r="CT4" s="259"/>
      <c r="CU4" s="259"/>
      <c r="CV4" s="259"/>
      <c r="CW4" s="259"/>
      <c r="CX4" s="259"/>
      <c r="CY4" s="259"/>
      <c r="CZ4" s="259"/>
      <c r="DA4" s="259"/>
      <c r="DB4" s="259"/>
      <c r="DC4" s="259"/>
      <c r="DD4" s="259"/>
      <c r="DE4" s="259"/>
      <c r="DF4" s="259"/>
      <c r="DG4" s="259"/>
      <c r="DH4" s="259"/>
      <c r="DI4" s="259"/>
      <c r="DJ4" s="259"/>
      <c r="DK4" s="259"/>
      <c r="DL4" s="259"/>
      <c r="DM4" s="259"/>
      <c r="DN4" s="259"/>
      <c r="DO4" s="259"/>
      <c r="DP4" s="259"/>
      <c r="DQ4" s="259"/>
      <c r="DR4" s="259"/>
      <c r="DS4" s="259"/>
      <c r="DT4" s="259"/>
      <c r="DU4" s="259"/>
      <c r="DV4" s="259"/>
      <c r="DW4" s="259"/>
      <c r="DX4" s="259"/>
      <c r="DY4" s="259"/>
      <c r="DZ4" s="259"/>
      <c r="EA4" s="259"/>
      <c r="EB4" s="259"/>
      <c r="EC4" s="259"/>
      <c r="ED4" s="259"/>
      <c r="EE4" s="259"/>
      <c r="EF4" s="259"/>
      <c r="EG4" s="259"/>
      <c r="EH4" s="259"/>
      <c r="EI4" s="259"/>
      <c r="EJ4" s="259"/>
      <c r="EK4" s="259"/>
      <c r="EL4" s="259"/>
      <c r="EM4" s="259"/>
      <c r="EN4" s="259"/>
      <c r="EO4" s="259"/>
      <c r="EP4" s="259"/>
      <c r="EQ4" s="259"/>
      <c r="ER4" s="259"/>
      <c r="ES4" s="259"/>
      <c r="ET4" s="259"/>
      <c r="EU4" s="259"/>
      <c r="EV4" s="259"/>
      <c r="EW4" s="259"/>
      <c r="EX4" s="259"/>
      <c r="EY4" s="259"/>
      <c r="EZ4" s="259"/>
      <c r="FA4" s="259"/>
      <c r="FB4" s="259"/>
      <c r="FC4" s="259"/>
      <c r="FD4" s="259"/>
      <c r="FE4" s="259"/>
      <c r="FF4" s="259"/>
      <c r="FG4" s="259"/>
      <c r="FH4" s="259"/>
      <c r="FI4" s="259"/>
      <c r="FJ4" s="259"/>
      <c r="FK4" s="259"/>
      <c r="FL4" s="259"/>
      <c r="FM4" s="259"/>
      <c r="FN4" s="259"/>
      <c r="FO4" s="259"/>
      <c r="FP4" s="259"/>
      <c r="FQ4" s="259"/>
      <c r="FR4" s="259"/>
      <c r="FS4" s="259"/>
      <c r="FT4" s="259"/>
      <c r="FU4" s="259"/>
      <c r="FV4" s="259"/>
      <c r="FW4" s="259"/>
      <c r="FX4" s="259"/>
      <c r="FY4" s="259"/>
      <c r="FZ4" s="259"/>
      <c r="GA4" s="259"/>
      <c r="GB4" s="259"/>
      <c r="GC4" s="259"/>
      <c r="GD4" s="259"/>
      <c r="GE4" s="259"/>
      <c r="GF4" s="259"/>
      <c r="GG4" s="259"/>
      <c r="GH4" s="259"/>
      <c r="GI4" s="259"/>
      <c r="GJ4" s="259"/>
      <c r="GK4" s="259"/>
      <c r="GL4" s="259"/>
      <c r="GM4" s="259"/>
      <c r="GN4" s="259"/>
      <c r="GO4" s="259"/>
      <c r="GP4" s="259"/>
      <c r="GQ4" s="259"/>
      <c r="GR4" s="259"/>
      <c r="GS4" s="259"/>
      <c r="GT4" s="259"/>
      <c r="GU4" s="259"/>
      <c r="GV4" s="259"/>
      <c r="GW4" s="259"/>
      <c r="GX4" s="259"/>
      <c r="GY4" s="259"/>
      <c r="GZ4" s="259"/>
      <c r="HA4" s="259"/>
      <c r="HB4" s="259"/>
      <c r="HC4" s="259"/>
      <c r="HD4" s="259"/>
      <c r="HE4" s="259"/>
      <c r="HF4" s="259"/>
      <c r="HG4" s="259"/>
      <c r="HH4" s="259"/>
      <c r="HI4" s="259"/>
      <c r="HJ4" s="259"/>
      <c r="HK4" s="259"/>
      <c r="HL4" s="259"/>
      <c r="HM4" s="259"/>
      <c r="HN4" s="259"/>
      <c r="HO4" s="259"/>
      <c r="HP4" s="259"/>
      <c r="HQ4" s="259"/>
      <c r="HR4" s="259"/>
      <c r="HS4" s="259"/>
      <c r="HT4" s="259"/>
      <c r="HU4" s="259"/>
      <c r="HV4" s="259"/>
      <c r="HW4" s="259"/>
      <c r="HX4" s="259"/>
      <c r="HY4" s="259"/>
      <c r="HZ4" s="259"/>
      <c r="IA4" s="259"/>
      <c r="IB4" s="259"/>
      <c r="IC4" s="259"/>
      <c r="ID4" s="259"/>
      <c r="IE4" s="259"/>
      <c r="IF4" s="259"/>
      <c r="IG4" s="259"/>
      <c r="IH4" s="259"/>
      <c r="II4" s="259"/>
      <c r="IJ4" s="259"/>
      <c r="IK4" s="259"/>
      <c r="IL4" s="259"/>
      <c r="IM4" s="259"/>
      <c r="IN4" s="259"/>
    </row>
    <row r="5" spans="1:248" ht="25.5" customHeight="1">
      <c r="A5" s="2"/>
      <c r="B5" s="500" t="s">
        <v>122</v>
      </c>
      <c r="C5" s="501"/>
      <c r="D5" s="501"/>
      <c r="E5" s="501"/>
      <c r="F5" s="501"/>
      <c r="G5" s="66"/>
      <c r="H5" s="2"/>
    </row>
    <row r="6" spans="1:248" s="7" customFormat="1" ht="17.25" customHeight="1">
      <c r="A6" s="6"/>
      <c r="B6" s="498" t="s">
        <v>10</v>
      </c>
      <c r="C6" s="496" t="s">
        <v>274</v>
      </c>
      <c r="D6" s="496"/>
      <c r="E6" s="58"/>
      <c r="F6" s="498" t="s">
        <v>186</v>
      </c>
      <c r="G6" s="94"/>
      <c r="H6" s="496" t="s">
        <v>61</v>
      </c>
    </row>
    <row r="7" spans="1:248" s="7" customFormat="1" ht="17.25" customHeight="1">
      <c r="A7" s="6"/>
      <c r="B7" s="502"/>
      <c r="C7" s="496"/>
      <c r="D7" s="496"/>
      <c r="E7" s="58"/>
      <c r="F7" s="498"/>
      <c r="G7" s="10"/>
      <c r="H7" s="496"/>
    </row>
    <row r="8" spans="1:248" s="7" customFormat="1" ht="17.25" customHeight="1">
      <c r="A8" s="6"/>
      <c r="B8" s="502"/>
      <c r="C8" s="497"/>
      <c r="D8" s="497"/>
      <c r="E8" s="58"/>
      <c r="F8" s="499"/>
      <c r="G8" s="10"/>
      <c r="H8" s="497"/>
    </row>
    <row r="9" spans="1:248" s="7" customFormat="1" ht="17.25" customHeight="1">
      <c r="A9" s="6"/>
      <c r="B9" s="52"/>
      <c r="C9" s="58"/>
      <c r="D9" s="62" t="s">
        <v>82</v>
      </c>
      <c r="E9" s="58"/>
      <c r="F9" s="62" t="s">
        <v>82</v>
      </c>
      <c r="G9" s="10"/>
      <c r="H9" s="58"/>
    </row>
    <row r="10" spans="1:248" s="7" customFormat="1" ht="23.25" customHeight="1">
      <c r="A10" s="6"/>
      <c r="B10" s="291" t="s">
        <v>62</v>
      </c>
      <c r="C10" s="97"/>
      <c r="D10" s="271">
        <v>2446400</v>
      </c>
      <c r="E10" s="61"/>
      <c r="F10" s="271">
        <v>1177864</v>
      </c>
      <c r="G10" s="95"/>
      <c r="H10" s="312">
        <f>(D10-F10)/F10*100</f>
        <v>107.69800248585575</v>
      </c>
      <c r="I10" s="96"/>
    </row>
    <row r="11" spans="1:248" s="188" customFormat="1" ht="23.25" customHeight="1">
      <c r="A11" s="6"/>
      <c r="B11" s="291" t="s">
        <v>23</v>
      </c>
      <c r="C11" s="97"/>
      <c r="D11" s="271">
        <v>12300</v>
      </c>
      <c r="E11" s="262"/>
      <c r="F11" s="271">
        <v>10000</v>
      </c>
      <c r="G11" s="95"/>
      <c r="H11" s="312">
        <f t="shared" ref="H11:H17" si="0">(D11-F11)/F11*100</f>
        <v>23</v>
      </c>
      <c r="I11" s="96"/>
    </row>
    <row r="12" spans="1:248" s="188" customFormat="1" ht="23.25" customHeight="1">
      <c r="A12" s="6"/>
      <c r="B12" s="291" t="s">
        <v>22</v>
      </c>
      <c r="C12" s="97"/>
      <c r="D12" s="428">
        <v>234200</v>
      </c>
      <c r="E12" s="262"/>
      <c r="F12" s="428">
        <v>178300</v>
      </c>
      <c r="G12" s="95"/>
      <c r="H12" s="312">
        <f>(D12-F12)/F12*100</f>
        <v>31.351654514862592</v>
      </c>
      <c r="I12" s="96"/>
    </row>
    <row r="13" spans="1:248" s="188" customFormat="1" ht="23.25" customHeight="1">
      <c r="A13" s="6"/>
      <c r="B13" s="456" t="s">
        <v>286</v>
      </c>
      <c r="D13" s="272">
        <v>-8000</v>
      </c>
      <c r="F13" s="272">
        <v>-7750</v>
      </c>
      <c r="H13" s="312">
        <f>(D13-F13)/F13*100</f>
        <v>3.225806451612903</v>
      </c>
      <c r="I13" s="96"/>
    </row>
    <row r="14" spans="1:248" s="188" customFormat="1" ht="23.25" customHeight="1">
      <c r="A14" s="6"/>
      <c r="B14" s="291" t="s">
        <v>63</v>
      </c>
      <c r="C14" s="97"/>
      <c r="D14" s="457">
        <f>SUM(D10:D13)</f>
        <v>2684900</v>
      </c>
      <c r="E14" s="262"/>
      <c r="F14" s="457">
        <f>SUM(F10:F13)</f>
        <v>1358414</v>
      </c>
      <c r="G14" s="95"/>
      <c r="H14" s="312">
        <f t="shared" si="0"/>
        <v>97.649611973963758</v>
      </c>
      <c r="I14" s="96"/>
    </row>
    <row r="15" spans="1:248" s="188" customFormat="1" ht="23.25" customHeight="1">
      <c r="A15" s="6"/>
      <c r="B15" s="291" t="s">
        <v>120</v>
      </c>
      <c r="C15" s="97"/>
      <c r="D15" s="271">
        <v>320000</v>
      </c>
      <c r="E15" s="262"/>
      <c r="F15" s="271">
        <v>277086</v>
      </c>
      <c r="G15" s="95"/>
      <c r="H15" s="312">
        <f t="shared" si="0"/>
        <v>15.487610344802697</v>
      </c>
      <c r="I15" s="96"/>
    </row>
    <row r="16" spans="1:248" s="188" customFormat="1" ht="23.25" customHeight="1">
      <c r="A16" s="6"/>
      <c r="B16" s="291" t="s">
        <v>121</v>
      </c>
      <c r="C16" s="97"/>
      <c r="D16" s="271">
        <v>-307500</v>
      </c>
      <c r="E16" s="262"/>
      <c r="F16" s="271">
        <v>-320000</v>
      </c>
      <c r="G16" s="95"/>
      <c r="H16" s="312">
        <f t="shared" si="0"/>
        <v>-3.90625</v>
      </c>
      <c r="I16" s="96"/>
    </row>
    <row r="17" spans="1:9" s="188" customFormat="1" ht="23.25" customHeight="1" thickBot="1">
      <c r="A17" s="6"/>
      <c r="B17" s="291" t="s">
        <v>143</v>
      </c>
      <c r="C17" s="97"/>
      <c r="D17" s="311">
        <f>SUM(D14:D16)</f>
        <v>2697400</v>
      </c>
      <c r="E17" s="262"/>
      <c r="F17" s="311">
        <f>SUM(F14:F16)</f>
        <v>1315500</v>
      </c>
      <c r="G17" s="95"/>
      <c r="H17" s="312">
        <f t="shared" si="0"/>
        <v>105.04751045229949</v>
      </c>
      <c r="I17" s="96"/>
    </row>
    <row r="18" spans="1:9" s="7" customFormat="1" ht="17.25" customHeight="1" thickTop="1">
      <c r="A18" s="6"/>
      <c r="B18" s="9"/>
      <c r="C18" s="98"/>
      <c r="D18" s="266"/>
      <c r="E18" s="61"/>
      <c r="F18" s="266"/>
      <c r="G18" s="9"/>
      <c r="H18" s="9"/>
      <c r="I18" s="96"/>
    </row>
    <row r="19" spans="1:9" s="188" customFormat="1" ht="334.5" customHeight="1">
      <c r="A19" s="6"/>
      <c r="B19" s="9"/>
      <c r="C19" s="98"/>
      <c r="D19" s="266"/>
      <c r="E19" s="256"/>
      <c r="F19" s="266"/>
      <c r="G19" s="9"/>
      <c r="H19" s="9"/>
      <c r="I19" s="96"/>
    </row>
    <row r="20" spans="1:9" ht="39.75" customHeight="1">
      <c r="B20" s="495">
        <v>7</v>
      </c>
      <c r="C20" s="495"/>
      <c r="D20" s="495"/>
      <c r="E20" s="495"/>
      <c r="F20" s="495"/>
      <c r="G20" s="495"/>
      <c r="H20" s="495"/>
      <c r="I20" s="49"/>
    </row>
    <row r="21" spans="1:9" ht="18">
      <c r="B21" s="325"/>
      <c r="C21" s="327"/>
      <c r="D21" s="325"/>
      <c r="E21" s="325"/>
      <c r="F21" s="325"/>
    </row>
  </sheetData>
  <mergeCells count="96">
    <mergeCell ref="IG3:IN3"/>
    <mergeCell ref="H6:H8"/>
    <mergeCell ref="GC3:GJ3"/>
    <mergeCell ref="GK3:GR3"/>
    <mergeCell ref="GS3:GZ3"/>
    <mergeCell ref="FM3:FT3"/>
    <mergeCell ref="FU3:GB3"/>
    <mergeCell ref="EG3:EN3"/>
    <mergeCell ref="EO3:EV3"/>
    <mergeCell ref="HY3:IF3"/>
    <mergeCell ref="DI3:DP3"/>
    <mergeCell ref="DQ3:DX3"/>
    <mergeCell ref="DY3:EF3"/>
    <mergeCell ref="HA3:HH3"/>
    <mergeCell ref="HI3:HP3"/>
    <mergeCell ref="HQ3:HX3"/>
    <mergeCell ref="AO3:AV3"/>
    <mergeCell ref="AW3:BD3"/>
    <mergeCell ref="BE3:BL3"/>
    <mergeCell ref="EW3:FD3"/>
    <mergeCell ref="FE3:FL3"/>
    <mergeCell ref="BM3:BT3"/>
    <mergeCell ref="BU3:CB3"/>
    <mergeCell ref="CC3:CJ3"/>
    <mergeCell ref="CK3:CR3"/>
    <mergeCell ref="CS3:CZ3"/>
    <mergeCell ref="DA3:DH3"/>
    <mergeCell ref="IG2:IN2"/>
    <mergeCell ref="EW2:FD2"/>
    <mergeCell ref="FE2:FL2"/>
    <mergeCell ref="FM2:FT2"/>
    <mergeCell ref="FU2:GB2"/>
    <mergeCell ref="GC2:GJ2"/>
    <mergeCell ref="GK2:GR2"/>
    <mergeCell ref="GS2:GZ2"/>
    <mergeCell ref="HA2:HH2"/>
    <mergeCell ref="CK2:CR2"/>
    <mergeCell ref="CS2:CZ2"/>
    <mergeCell ref="HI2:HP2"/>
    <mergeCell ref="HQ2:HX2"/>
    <mergeCell ref="HY2:IF2"/>
    <mergeCell ref="DA2:DH2"/>
    <mergeCell ref="DI2:DP2"/>
    <mergeCell ref="DQ2:DX2"/>
    <mergeCell ref="DY2:EF2"/>
    <mergeCell ref="HY1:IF1"/>
    <mergeCell ref="IG1:IN1"/>
    <mergeCell ref="Q2:X2"/>
    <mergeCell ref="Y2:AF2"/>
    <mergeCell ref="AG2:AN2"/>
    <mergeCell ref="AO2:AV2"/>
    <mergeCell ref="AW2:BD2"/>
    <mergeCell ref="GC1:GJ1"/>
    <mergeCell ref="GK1:GR1"/>
    <mergeCell ref="GS1:GZ1"/>
    <mergeCell ref="EG2:EN2"/>
    <mergeCell ref="EO2:EV2"/>
    <mergeCell ref="BE2:BL2"/>
    <mergeCell ref="BM2:BT2"/>
    <mergeCell ref="BU2:CB2"/>
    <mergeCell ref="CC2:CJ2"/>
    <mergeCell ref="DQ1:DX1"/>
    <mergeCell ref="DY1:EF1"/>
    <mergeCell ref="HA1:HH1"/>
    <mergeCell ref="HI1:HP1"/>
    <mergeCell ref="HQ1:HX1"/>
    <mergeCell ref="EG1:EN1"/>
    <mergeCell ref="EO1:EV1"/>
    <mergeCell ref="EW1:FD1"/>
    <mergeCell ref="FE1:FL1"/>
    <mergeCell ref="FM1:FT1"/>
    <mergeCell ref="FU1:GB1"/>
    <mergeCell ref="CC1:CJ1"/>
    <mergeCell ref="CK1:CR1"/>
    <mergeCell ref="CS1:CZ1"/>
    <mergeCell ref="DA1:DH1"/>
    <mergeCell ref="DI1:DP1"/>
    <mergeCell ref="AO1:AV1"/>
    <mergeCell ref="AW1:BD1"/>
    <mergeCell ref="BE1:BL1"/>
    <mergeCell ref="BM1:BT1"/>
    <mergeCell ref="BU1:CB1"/>
    <mergeCell ref="B20:H20"/>
    <mergeCell ref="Q1:X1"/>
    <mergeCell ref="Y1:AF1"/>
    <mergeCell ref="AG1:AN1"/>
    <mergeCell ref="C6:D8"/>
    <mergeCell ref="F6:F8"/>
    <mergeCell ref="B5:F5"/>
    <mergeCell ref="B6:B8"/>
    <mergeCell ref="Q3:X3"/>
    <mergeCell ref="Y3:AF3"/>
    <mergeCell ref="AG3:AN3"/>
    <mergeCell ref="A1:I1"/>
    <mergeCell ref="A2:I2"/>
    <mergeCell ref="A3:I3"/>
  </mergeCells>
  <printOptions horizontalCentered="1"/>
  <pageMargins left="0.47244094488188981" right="0.39370078740157483" top="0.51181102362204722" bottom="0.19685039370078741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4"/>
  <sheetViews>
    <sheetView rightToLeft="1" view="pageBreakPreview" zoomScale="70" zoomScaleSheetLayoutView="70" workbookViewId="0">
      <selection activeCell="L15" sqref="L15"/>
    </sheetView>
  </sheetViews>
  <sheetFormatPr defaultColWidth="9.140625" defaultRowHeight="24"/>
  <cols>
    <col min="1" max="1" width="0.5703125" style="153" customWidth="1"/>
    <col min="2" max="2" width="19.140625" style="153" customWidth="1"/>
    <col min="3" max="3" width="0.85546875" style="434" customWidth="1"/>
    <col min="4" max="4" width="7" style="153" customWidth="1"/>
    <col min="5" max="5" width="1.140625" style="434" customWidth="1"/>
    <col min="6" max="6" width="11.85546875" style="153" customWidth="1"/>
    <col min="7" max="7" width="1.42578125" style="434" customWidth="1"/>
    <col min="8" max="8" width="13.42578125" style="153" customWidth="1"/>
    <col min="9" max="9" width="1.85546875" style="434" customWidth="1"/>
    <col min="10" max="10" width="13" style="153" customWidth="1"/>
    <col min="11" max="11" width="1.28515625" style="153" customWidth="1"/>
    <col min="12" max="12" width="15" style="434" customWidth="1"/>
    <col min="13" max="13" width="1.7109375" style="434" customWidth="1"/>
    <col min="14" max="14" width="14.42578125" style="153" customWidth="1"/>
    <col min="15" max="15" width="0.7109375" style="153" customWidth="1"/>
    <col min="16" max="16" width="15.42578125" style="153" customWidth="1"/>
    <col min="17" max="17" width="1.28515625" style="153" customWidth="1"/>
    <col min="18" max="18" width="11.7109375" style="153" customWidth="1"/>
    <col min="19" max="19" width="0.85546875" style="434" customWidth="1"/>
    <col min="20" max="20" width="12.5703125" style="153" customWidth="1"/>
    <col min="21" max="21" width="1.85546875" style="434" customWidth="1"/>
    <col min="22" max="22" width="13.140625" style="153" customWidth="1"/>
    <col min="23" max="23" width="0.85546875" style="434" customWidth="1"/>
    <col min="24" max="24" width="15.140625" style="434" customWidth="1"/>
    <col min="25" max="25" width="1.7109375" style="434" customWidth="1"/>
    <col min="26" max="26" width="11.28515625" style="153" customWidth="1"/>
    <col min="27" max="27" width="1.28515625" style="153" customWidth="1"/>
    <col min="28" max="28" width="14.7109375" style="153" customWidth="1"/>
    <col min="29" max="29" width="1.42578125" style="153" customWidth="1"/>
    <col min="30" max="30" width="14.28515625" style="153" customWidth="1"/>
    <col min="31" max="31" width="0.7109375" style="153" customWidth="1"/>
    <col min="32" max="32" width="15.5703125" style="153" customWidth="1"/>
    <col min="33" max="16384" width="9.140625" style="153"/>
  </cols>
  <sheetData>
    <row r="1" spans="1:32" ht="23.25" customHeight="1">
      <c r="A1" s="430"/>
      <c r="B1" s="508" t="s">
        <v>187</v>
      </c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8"/>
      <c r="AA1" s="508"/>
      <c r="AB1" s="508"/>
      <c r="AC1" s="508"/>
      <c r="AD1" s="508"/>
      <c r="AE1" s="508"/>
      <c r="AF1" s="508"/>
    </row>
    <row r="2" spans="1:32" ht="20.25" customHeight="1">
      <c r="A2" s="430"/>
      <c r="B2" s="508" t="s">
        <v>114</v>
      </c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8"/>
      <c r="AA2" s="508"/>
      <c r="AB2" s="508"/>
      <c r="AC2" s="508"/>
      <c r="AD2" s="508"/>
      <c r="AE2" s="508"/>
      <c r="AF2" s="508"/>
    </row>
    <row r="3" spans="1:32" ht="24" customHeight="1">
      <c r="A3" s="430"/>
      <c r="B3" s="508" t="s">
        <v>275</v>
      </c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8"/>
      <c r="V3" s="508"/>
      <c r="W3" s="508"/>
      <c r="X3" s="508"/>
      <c r="Y3" s="508"/>
      <c r="Z3" s="508"/>
      <c r="AA3" s="508"/>
      <c r="AB3" s="508"/>
      <c r="AC3" s="508"/>
      <c r="AD3" s="508"/>
      <c r="AE3" s="508"/>
      <c r="AF3" s="508"/>
    </row>
    <row r="4" spans="1:32" s="151" customFormat="1" ht="45" customHeight="1">
      <c r="A4" s="431"/>
      <c r="B4" s="509" t="s">
        <v>154</v>
      </c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09"/>
      <c r="U4" s="509"/>
      <c r="V4" s="509"/>
      <c r="W4" s="509"/>
      <c r="X4" s="509"/>
      <c r="Y4" s="509"/>
      <c r="Z4" s="509"/>
      <c r="AA4" s="509"/>
      <c r="AB4" s="509"/>
      <c r="AC4" s="509"/>
      <c r="AD4" s="509"/>
      <c r="AE4" s="509"/>
      <c r="AF4" s="509"/>
    </row>
    <row r="5" spans="1:32" s="151" customFormat="1" ht="25.5" customHeight="1">
      <c r="A5" s="431"/>
      <c r="B5" s="503" t="s">
        <v>32</v>
      </c>
      <c r="C5" s="173"/>
      <c r="D5" s="505" t="s">
        <v>26</v>
      </c>
      <c r="E5" s="154"/>
      <c r="F5" s="510" t="s">
        <v>186</v>
      </c>
      <c r="G5" s="510"/>
      <c r="H5" s="510"/>
      <c r="I5" s="510"/>
      <c r="J5" s="510"/>
      <c r="K5" s="510"/>
      <c r="L5" s="510"/>
      <c r="M5" s="510"/>
      <c r="N5" s="510"/>
      <c r="O5" s="510"/>
      <c r="P5" s="510"/>
      <c r="Q5" s="432"/>
      <c r="R5" s="510" t="s">
        <v>274</v>
      </c>
      <c r="S5" s="510"/>
      <c r="T5" s="510"/>
      <c r="U5" s="510"/>
      <c r="V5" s="510"/>
      <c r="W5" s="510"/>
      <c r="X5" s="510"/>
      <c r="Y5" s="510"/>
      <c r="Z5" s="510"/>
      <c r="AA5" s="510"/>
      <c r="AB5" s="510"/>
      <c r="AC5" s="510"/>
      <c r="AD5" s="510"/>
      <c r="AE5" s="510"/>
      <c r="AF5" s="510"/>
    </row>
    <row r="6" spans="1:32" ht="43.5" customHeight="1">
      <c r="B6" s="504"/>
      <c r="C6" s="173"/>
      <c r="D6" s="506"/>
      <c r="E6" s="154"/>
      <c r="F6" s="507" t="s">
        <v>64</v>
      </c>
      <c r="G6" s="507"/>
      <c r="H6" s="507"/>
      <c r="I6" s="155"/>
      <c r="J6" s="507" t="s">
        <v>67</v>
      </c>
      <c r="K6" s="507"/>
      <c r="L6" s="507"/>
      <c r="M6" s="155"/>
      <c r="N6" s="507" t="s">
        <v>66</v>
      </c>
      <c r="O6" s="507"/>
      <c r="P6" s="507"/>
      <c r="Q6" s="155"/>
      <c r="R6" s="507" t="s">
        <v>64</v>
      </c>
      <c r="S6" s="507"/>
      <c r="T6" s="507"/>
      <c r="U6" s="155"/>
      <c r="V6" s="511" t="s">
        <v>67</v>
      </c>
      <c r="W6" s="511"/>
      <c r="X6" s="511"/>
      <c r="Y6" s="155"/>
      <c r="Z6" s="507" t="s">
        <v>65</v>
      </c>
      <c r="AA6" s="507"/>
      <c r="AB6" s="507"/>
      <c r="AC6" s="507"/>
      <c r="AD6" s="507" t="s">
        <v>66</v>
      </c>
      <c r="AE6" s="507"/>
      <c r="AF6" s="507"/>
    </row>
    <row r="7" spans="1:32" s="221" customFormat="1" ht="31.7" customHeight="1">
      <c r="B7" s="222"/>
      <c r="C7" s="223"/>
      <c r="D7" s="222"/>
      <c r="E7" s="223"/>
      <c r="F7" s="433" t="s">
        <v>68</v>
      </c>
      <c r="G7" s="173"/>
      <c r="H7" s="132" t="s">
        <v>123</v>
      </c>
      <c r="I7" s="173"/>
      <c r="J7" s="433" t="s">
        <v>68</v>
      </c>
      <c r="K7" s="173"/>
      <c r="L7" s="224" t="s">
        <v>123</v>
      </c>
      <c r="M7" s="223"/>
      <c r="N7" s="433" t="s">
        <v>68</v>
      </c>
      <c r="O7" s="225"/>
      <c r="P7" s="224" t="s">
        <v>123</v>
      </c>
      <c r="Q7" s="223"/>
      <c r="R7" s="433" t="s">
        <v>68</v>
      </c>
      <c r="S7" s="173"/>
      <c r="T7" s="443" t="s">
        <v>123</v>
      </c>
      <c r="U7" s="173"/>
      <c r="V7" s="433" t="s">
        <v>68</v>
      </c>
      <c r="W7" s="173"/>
      <c r="X7" s="224" t="s">
        <v>123</v>
      </c>
      <c r="Y7" s="223"/>
      <c r="Z7" s="433" t="s">
        <v>68</v>
      </c>
      <c r="AA7" s="226"/>
      <c r="AB7" s="224" t="s">
        <v>123</v>
      </c>
      <c r="AC7" s="225"/>
      <c r="AD7" s="433" t="s">
        <v>68</v>
      </c>
      <c r="AE7" s="226"/>
      <c r="AF7" s="224" t="s">
        <v>123</v>
      </c>
    </row>
    <row r="8" spans="1:32">
      <c r="B8" s="434"/>
      <c r="D8" s="434"/>
      <c r="F8" s="435"/>
      <c r="G8" s="435"/>
      <c r="H8" s="436" t="s">
        <v>82</v>
      </c>
      <c r="I8" s="435"/>
      <c r="J8" s="435"/>
      <c r="K8" s="435"/>
      <c r="L8" s="436" t="s">
        <v>82</v>
      </c>
      <c r="N8" s="435"/>
      <c r="O8" s="436"/>
      <c r="P8" s="436" t="s">
        <v>82</v>
      </c>
      <c r="Q8" s="434"/>
      <c r="R8" s="435"/>
      <c r="S8" s="435"/>
      <c r="T8" s="436" t="s">
        <v>82</v>
      </c>
      <c r="U8" s="435"/>
      <c r="V8" s="435"/>
      <c r="W8" s="435"/>
      <c r="X8" s="436" t="s">
        <v>82</v>
      </c>
      <c r="Z8" s="435"/>
      <c r="AA8" s="435"/>
      <c r="AB8" s="436" t="s">
        <v>82</v>
      </c>
      <c r="AC8" s="437"/>
      <c r="AD8" s="435"/>
      <c r="AE8" s="435"/>
      <c r="AF8" s="436" t="s">
        <v>82</v>
      </c>
    </row>
    <row r="9" spans="1:32" s="448" customFormat="1" ht="43.5" customHeight="1">
      <c r="B9" s="156" t="s">
        <v>209</v>
      </c>
      <c r="C9" s="440"/>
      <c r="D9" s="449" t="s">
        <v>202</v>
      </c>
      <c r="E9" s="440"/>
      <c r="F9" s="439">
        <v>18521</v>
      </c>
      <c r="G9" s="440"/>
      <c r="H9" s="439">
        <v>197880</v>
      </c>
      <c r="I9" s="440"/>
      <c r="J9" s="439">
        <v>36292</v>
      </c>
      <c r="K9" s="439"/>
      <c r="L9" s="439">
        <v>584300</v>
      </c>
      <c r="M9" s="440"/>
      <c r="N9" s="439">
        <v>34813</v>
      </c>
      <c r="O9" s="440"/>
      <c r="P9" s="439">
        <f>L9+H9-T9</f>
        <v>462180</v>
      </c>
      <c r="Q9" s="440"/>
      <c r="R9" s="439">
        <v>20000</v>
      </c>
      <c r="S9" s="440"/>
      <c r="T9" s="439">
        <v>320000</v>
      </c>
      <c r="U9" s="440"/>
      <c r="V9" s="439">
        <v>47000</v>
      </c>
      <c r="W9" s="440"/>
      <c r="X9" s="439">
        <v>963500</v>
      </c>
      <c r="Y9" s="440"/>
      <c r="Z9" s="439">
        <v>15000</v>
      </c>
      <c r="AA9" s="440"/>
      <c r="AB9" s="439">
        <v>307500</v>
      </c>
      <c r="AC9" s="440"/>
      <c r="AD9" s="439">
        <v>52000</v>
      </c>
      <c r="AE9" s="440"/>
      <c r="AF9" s="439">
        <f>X9+T9-AB9</f>
        <v>976000</v>
      </c>
    </row>
    <row r="10" spans="1:32" s="448" customFormat="1" ht="40.700000000000003" customHeight="1">
      <c r="B10" s="156" t="s">
        <v>210</v>
      </c>
      <c r="C10" s="440"/>
      <c r="D10" s="449" t="s">
        <v>202</v>
      </c>
      <c r="E10" s="440"/>
      <c r="F10" s="439">
        <v>1179</v>
      </c>
      <c r="G10" s="440"/>
      <c r="H10" s="439">
        <v>16933</v>
      </c>
      <c r="I10" s="440"/>
      <c r="J10" s="439">
        <v>0</v>
      </c>
      <c r="K10" s="439"/>
      <c r="L10" s="439">
        <f t="shared" ref="L10" si="0">J10*K10/1000</f>
        <v>0</v>
      </c>
      <c r="M10" s="440"/>
      <c r="N10" s="439">
        <v>1179</v>
      </c>
      <c r="O10" s="440"/>
      <c r="P10" s="439">
        <f>L10+H10-T10</f>
        <v>16933</v>
      </c>
      <c r="Q10" s="440"/>
      <c r="R10" s="439">
        <v>0</v>
      </c>
      <c r="S10" s="440"/>
      <c r="T10" s="439">
        <v>0</v>
      </c>
      <c r="U10" s="440"/>
      <c r="V10" s="439">
        <v>0</v>
      </c>
      <c r="W10" s="440"/>
      <c r="X10" s="439">
        <f t="shared" ref="X10:X17" si="1">V10*W10/1000</f>
        <v>0</v>
      </c>
      <c r="Y10" s="440"/>
      <c r="Z10" s="439">
        <v>0</v>
      </c>
      <c r="AA10" s="440"/>
      <c r="AB10" s="439">
        <v>0</v>
      </c>
      <c r="AC10" s="440"/>
      <c r="AD10" s="439">
        <v>0</v>
      </c>
      <c r="AE10" s="440"/>
      <c r="AF10" s="439">
        <f t="shared" ref="AF10:AF17" si="2">X10+T10-AB10</f>
        <v>0</v>
      </c>
    </row>
    <row r="11" spans="1:32" s="448" customFormat="1" ht="39.75" customHeight="1">
      <c r="B11" s="448" t="s">
        <v>224</v>
      </c>
      <c r="C11" s="440"/>
      <c r="D11" s="449" t="s">
        <v>202</v>
      </c>
      <c r="E11" s="440"/>
      <c r="F11" s="439">
        <v>3076</v>
      </c>
      <c r="G11" s="440"/>
      <c r="H11" s="439">
        <v>34750</v>
      </c>
      <c r="I11" s="440"/>
      <c r="J11" s="439">
        <v>33600</v>
      </c>
      <c r="K11" s="439"/>
      <c r="L11" s="439">
        <v>594720</v>
      </c>
      <c r="M11" s="440"/>
      <c r="N11" s="439">
        <v>36676</v>
      </c>
      <c r="O11" s="440"/>
      <c r="P11" s="439">
        <f t="shared" ref="P11:P17" si="3">L11+H11-T11</f>
        <v>629470</v>
      </c>
      <c r="Q11" s="440"/>
      <c r="R11" s="439">
        <v>0</v>
      </c>
      <c r="S11" s="440"/>
      <c r="T11" s="439">
        <v>0</v>
      </c>
      <c r="U11" s="440"/>
      <c r="V11" s="439">
        <v>67200</v>
      </c>
      <c r="W11" s="440"/>
      <c r="X11" s="439">
        <v>1458240</v>
      </c>
      <c r="Y11" s="440"/>
      <c r="Z11" s="439">
        <v>0</v>
      </c>
      <c r="AA11" s="440"/>
      <c r="AB11" s="439">
        <v>0</v>
      </c>
      <c r="AC11" s="440"/>
      <c r="AD11" s="439">
        <v>67200</v>
      </c>
      <c r="AE11" s="440"/>
      <c r="AF11" s="439">
        <f t="shared" si="2"/>
        <v>1458240</v>
      </c>
    </row>
    <row r="12" spans="1:32" s="448" customFormat="1" ht="38.25" customHeight="1">
      <c r="B12" s="448" t="s">
        <v>200</v>
      </c>
      <c r="C12" s="440"/>
      <c r="D12" s="449" t="s">
        <v>202</v>
      </c>
      <c r="E12" s="440"/>
      <c r="F12" s="439">
        <v>4961</v>
      </c>
      <c r="G12" s="440"/>
      <c r="H12" s="439">
        <v>8580</v>
      </c>
      <c r="I12" s="440"/>
      <c r="J12" s="439">
        <v>18250</v>
      </c>
      <c r="K12" s="439"/>
      <c r="L12" s="439">
        <v>82125</v>
      </c>
      <c r="M12" s="440"/>
      <c r="N12" s="439">
        <v>23211</v>
      </c>
      <c r="O12" s="440"/>
      <c r="P12" s="439">
        <f t="shared" si="3"/>
        <v>90705</v>
      </c>
      <c r="Q12" s="440"/>
      <c r="R12" s="439">
        <v>0</v>
      </c>
      <c r="S12" s="440"/>
      <c r="T12" s="439">
        <v>0</v>
      </c>
      <c r="U12" s="440"/>
      <c r="V12" s="439">
        <v>26250</v>
      </c>
      <c r="W12" s="440"/>
      <c r="X12" s="439">
        <v>141750</v>
      </c>
      <c r="Y12" s="440"/>
      <c r="Z12" s="439">
        <v>0</v>
      </c>
      <c r="AA12" s="440"/>
      <c r="AB12" s="439">
        <v>0</v>
      </c>
      <c r="AC12" s="440"/>
      <c r="AD12" s="439">
        <v>26250</v>
      </c>
      <c r="AE12" s="440"/>
      <c r="AF12" s="439">
        <f t="shared" si="2"/>
        <v>141750</v>
      </c>
    </row>
    <row r="13" spans="1:32" s="448" customFormat="1" ht="35.25" customHeight="1">
      <c r="B13" s="448" t="s">
        <v>212</v>
      </c>
      <c r="C13" s="440"/>
      <c r="D13" s="449" t="s">
        <v>202</v>
      </c>
      <c r="E13" s="440"/>
      <c r="F13" s="439">
        <v>2688</v>
      </c>
      <c r="G13" s="440"/>
      <c r="H13" s="439">
        <v>3825</v>
      </c>
      <c r="I13" s="440"/>
      <c r="J13" s="439">
        <v>10693</v>
      </c>
      <c r="K13" s="439"/>
      <c r="L13" s="439">
        <v>42772</v>
      </c>
      <c r="M13" s="440"/>
      <c r="N13" s="439">
        <v>13381</v>
      </c>
      <c r="O13" s="440"/>
      <c r="P13" s="439">
        <f t="shared" si="3"/>
        <v>46597</v>
      </c>
      <c r="Q13" s="440"/>
      <c r="R13" s="439">
        <v>0</v>
      </c>
      <c r="S13" s="440"/>
      <c r="T13" s="439">
        <v>0</v>
      </c>
      <c r="U13" s="440"/>
      <c r="V13" s="439">
        <v>17000</v>
      </c>
      <c r="W13" s="440"/>
      <c r="X13" s="439">
        <v>80160</v>
      </c>
      <c r="Y13" s="440"/>
      <c r="Z13" s="439">
        <v>0</v>
      </c>
      <c r="AA13" s="440"/>
      <c r="AB13" s="439">
        <v>0</v>
      </c>
      <c r="AC13" s="440"/>
      <c r="AD13" s="439">
        <v>17000</v>
      </c>
      <c r="AE13" s="440"/>
      <c r="AF13" s="439">
        <f t="shared" si="2"/>
        <v>80160</v>
      </c>
    </row>
    <row r="14" spans="1:32" s="448" customFormat="1" ht="36" customHeight="1">
      <c r="B14" s="448" t="s">
        <v>225</v>
      </c>
      <c r="C14" s="440"/>
      <c r="D14" s="449" t="s">
        <v>202</v>
      </c>
      <c r="E14" s="440"/>
      <c r="F14" s="439">
        <v>0</v>
      </c>
      <c r="G14" s="440"/>
      <c r="H14" s="439">
        <v>0</v>
      </c>
      <c r="I14" s="440"/>
      <c r="J14" s="439">
        <v>53000</v>
      </c>
      <c r="K14" s="439"/>
      <c r="L14" s="439">
        <v>44547</v>
      </c>
      <c r="M14" s="440"/>
      <c r="N14" s="439">
        <v>53000</v>
      </c>
      <c r="O14" s="440"/>
      <c r="P14" s="439">
        <f t="shared" si="3"/>
        <v>44547</v>
      </c>
      <c r="Q14" s="440"/>
      <c r="R14" s="439">
        <v>0</v>
      </c>
      <c r="S14" s="440"/>
      <c r="T14" s="439">
        <v>0</v>
      </c>
      <c r="U14" s="440"/>
      <c r="V14" s="439">
        <v>25000</v>
      </c>
      <c r="W14" s="440"/>
      <c r="X14" s="439">
        <v>23750</v>
      </c>
      <c r="Y14" s="440"/>
      <c r="Z14" s="439">
        <v>0</v>
      </c>
      <c r="AA14" s="440"/>
      <c r="AB14" s="439">
        <v>0</v>
      </c>
      <c r="AC14" s="440"/>
      <c r="AD14" s="439">
        <v>25000</v>
      </c>
      <c r="AE14" s="440"/>
      <c r="AF14" s="439">
        <f t="shared" si="2"/>
        <v>23750</v>
      </c>
    </row>
    <row r="15" spans="1:32" s="448" customFormat="1" ht="36" customHeight="1">
      <c r="B15" s="448" t="s">
        <v>226</v>
      </c>
      <c r="C15" s="440"/>
      <c r="D15" s="449" t="s">
        <v>202</v>
      </c>
      <c r="E15" s="440"/>
      <c r="F15" s="439">
        <v>0</v>
      </c>
      <c r="G15" s="440"/>
      <c r="H15" s="439">
        <v>0</v>
      </c>
      <c r="I15" s="440"/>
      <c r="J15" s="439">
        <v>497</v>
      </c>
      <c r="K15" s="439"/>
      <c r="L15" s="439">
        <v>9950</v>
      </c>
      <c r="M15" s="440"/>
      <c r="N15" s="439">
        <v>497</v>
      </c>
      <c r="O15" s="440"/>
      <c r="P15" s="439">
        <f t="shared" si="3"/>
        <v>9950</v>
      </c>
      <c r="Q15" s="440"/>
      <c r="R15" s="439">
        <v>0</v>
      </c>
      <c r="S15" s="440"/>
      <c r="T15" s="439">
        <v>0</v>
      </c>
      <c r="U15" s="440"/>
      <c r="V15" s="439">
        <v>700</v>
      </c>
      <c r="W15" s="440"/>
      <c r="X15" s="439">
        <v>17500</v>
      </c>
      <c r="Y15" s="440"/>
      <c r="Z15" s="439">
        <v>0</v>
      </c>
      <c r="AA15" s="440"/>
      <c r="AB15" s="439">
        <v>0</v>
      </c>
      <c r="AC15" s="440"/>
      <c r="AD15" s="439">
        <v>700</v>
      </c>
      <c r="AE15" s="440"/>
      <c r="AF15" s="439">
        <f t="shared" si="2"/>
        <v>17500</v>
      </c>
    </row>
    <row r="16" spans="1:32" s="448" customFormat="1" ht="38.25" customHeight="1">
      <c r="B16" s="448" t="s">
        <v>227</v>
      </c>
      <c r="C16" s="440"/>
      <c r="D16" s="449" t="s">
        <v>202</v>
      </c>
      <c r="E16" s="440"/>
      <c r="F16" s="439">
        <v>146</v>
      </c>
      <c r="G16" s="440"/>
      <c r="H16" s="439">
        <v>2118</v>
      </c>
      <c r="I16" s="440"/>
      <c r="J16" s="439">
        <v>0</v>
      </c>
      <c r="K16" s="439"/>
      <c r="L16" s="439">
        <v>0</v>
      </c>
      <c r="M16" s="440"/>
      <c r="N16" s="439">
        <v>146</v>
      </c>
      <c r="O16" s="440"/>
      <c r="P16" s="439">
        <f t="shared" si="3"/>
        <v>2118</v>
      </c>
      <c r="Q16" s="440"/>
      <c r="R16" s="439">
        <v>0</v>
      </c>
      <c r="S16" s="440"/>
      <c r="T16" s="439">
        <v>0</v>
      </c>
      <c r="U16" s="440"/>
      <c r="V16" s="439">
        <v>0</v>
      </c>
      <c r="W16" s="440"/>
      <c r="X16" s="439">
        <f t="shared" si="1"/>
        <v>0</v>
      </c>
      <c r="Y16" s="440"/>
      <c r="Z16" s="439">
        <v>0</v>
      </c>
      <c r="AA16" s="440"/>
      <c r="AB16" s="439">
        <v>0</v>
      </c>
      <c r="AC16" s="440"/>
      <c r="AD16" s="439">
        <v>0</v>
      </c>
      <c r="AE16" s="440"/>
      <c r="AF16" s="439">
        <f t="shared" si="2"/>
        <v>0</v>
      </c>
    </row>
    <row r="17" spans="2:32" s="448" customFormat="1" ht="36.950000000000003" customHeight="1">
      <c r="B17" s="448" t="s">
        <v>221</v>
      </c>
      <c r="C17" s="440"/>
      <c r="D17" s="449" t="s">
        <v>202</v>
      </c>
      <c r="E17" s="440"/>
      <c r="F17" s="439">
        <v>10000</v>
      </c>
      <c r="G17" s="440"/>
      <c r="H17" s="439">
        <v>13000</v>
      </c>
      <c r="I17" s="440"/>
      <c r="J17" s="439">
        <v>0</v>
      </c>
      <c r="K17" s="439"/>
      <c r="L17" s="439">
        <v>0</v>
      </c>
      <c r="M17" s="440"/>
      <c r="N17" s="439">
        <v>1000</v>
      </c>
      <c r="O17" s="440"/>
      <c r="P17" s="439">
        <f t="shared" si="3"/>
        <v>13000</v>
      </c>
      <c r="Q17" s="440"/>
      <c r="R17" s="439">
        <v>0</v>
      </c>
      <c r="S17" s="440"/>
      <c r="T17" s="439">
        <v>0</v>
      </c>
      <c r="U17" s="440"/>
      <c r="V17" s="439">
        <v>0</v>
      </c>
      <c r="W17" s="440"/>
      <c r="X17" s="439">
        <f t="shared" si="1"/>
        <v>0</v>
      </c>
      <c r="Y17" s="440"/>
      <c r="Z17" s="439">
        <v>0</v>
      </c>
      <c r="AA17" s="440"/>
      <c r="AB17" s="439">
        <v>0</v>
      </c>
      <c r="AC17" s="440"/>
      <c r="AD17" s="439">
        <v>0</v>
      </c>
      <c r="AE17" s="440"/>
      <c r="AF17" s="439">
        <f t="shared" si="2"/>
        <v>0</v>
      </c>
    </row>
    <row r="18" spans="2:32" ht="42.75" customHeight="1" thickBot="1">
      <c r="B18" s="434"/>
      <c r="D18" s="434"/>
      <c r="F18" s="441"/>
      <c r="H18" s="444">
        <f>SUM(H9:H17)</f>
        <v>277086</v>
      </c>
      <c r="I18" s="223"/>
      <c r="J18" s="445">
        <f>SUM(J9:J17)</f>
        <v>152332</v>
      </c>
      <c r="K18" s="439"/>
      <c r="L18" s="446">
        <f>SUM(L9:L17)</f>
        <v>1358414</v>
      </c>
      <c r="M18" s="223"/>
      <c r="N18" s="439">
        <f>SUM(N9:N17)</f>
        <v>163903</v>
      </c>
      <c r="O18" s="223"/>
      <c r="P18" s="447">
        <f>SUM(P9:P17)</f>
        <v>1315500</v>
      </c>
      <c r="Q18" s="223"/>
      <c r="R18" s="445">
        <f>SUM(R9:R12)</f>
        <v>20000</v>
      </c>
      <c r="S18" s="223"/>
      <c r="T18" s="447">
        <f>SUM(T9:T14)</f>
        <v>320000</v>
      </c>
      <c r="U18" s="223"/>
      <c r="V18" s="445">
        <f>SUM(V9:V17)</f>
        <v>183150</v>
      </c>
      <c r="W18" s="223"/>
      <c r="X18" s="446">
        <f>SUM(X9:X17)</f>
        <v>2684900</v>
      </c>
      <c r="Y18" s="223"/>
      <c r="Z18" s="445">
        <f>SUM(Z9:Z12)</f>
        <v>15000</v>
      </c>
      <c r="AA18" s="223"/>
      <c r="AB18" s="447">
        <f>SUM(AB9:AB12)</f>
        <v>307500</v>
      </c>
      <c r="AC18" s="223"/>
      <c r="AD18" s="445">
        <f>SUM(AD9:AD17)</f>
        <v>188150</v>
      </c>
      <c r="AE18" s="223"/>
      <c r="AF18" s="447">
        <f>SUM(AF9:AF17)</f>
        <v>2697400</v>
      </c>
    </row>
    <row r="19" spans="2:32" s="434" customFormat="1" ht="14.25" customHeight="1" thickTop="1"/>
    <row r="20" spans="2:32" ht="28.5" customHeight="1">
      <c r="L20" s="438"/>
      <c r="N20" s="438"/>
      <c r="P20" s="438"/>
      <c r="X20" s="438"/>
      <c r="AF20" s="438"/>
    </row>
    <row r="21" spans="2:32" ht="46.5" customHeight="1">
      <c r="X21" s="460"/>
    </row>
    <row r="24" spans="2:32" ht="24.75">
      <c r="R24" s="442">
        <v>8</v>
      </c>
    </row>
  </sheetData>
  <mergeCells count="15">
    <mergeCell ref="B5:B6"/>
    <mergeCell ref="D5:D6"/>
    <mergeCell ref="F6:H6"/>
    <mergeCell ref="B1:AF1"/>
    <mergeCell ref="B2:AF2"/>
    <mergeCell ref="B3:AF3"/>
    <mergeCell ref="B4:AF4"/>
    <mergeCell ref="J6:L6"/>
    <mergeCell ref="F5:P5"/>
    <mergeCell ref="N6:P6"/>
    <mergeCell ref="R6:T6"/>
    <mergeCell ref="AD6:AF6"/>
    <mergeCell ref="R5:AF5"/>
    <mergeCell ref="Z6:AC6"/>
    <mergeCell ref="V6:X6"/>
  </mergeCells>
  <pageMargins left="0.15748031496062992" right="0.15748031496062992" top="0.70866141732283472" bottom="0.19685039370078741" header="0" footer="0"/>
  <pageSetup paperSize="9" scale="6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0"/>
  <sheetViews>
    <sheetView rightToLeft="1" view="pageBreakPreview" topLeftCell="C7" zoomScale="110" zoomScaleSheetLayoutView="110" workbookViewId="0">
      <selection activeCell="AJ12" sqref="AJ12"/>
    </sheetView>
  </sheetViews>
  <sheetFormatPr defaultColWidth="9.140625" defaultRowHeight="22.5"/>
  <cols>
    <col min="1" max="1" width="0.5703125" style="357" customWidth="1"/>
    <col min="2" max="2" width="15.85546875" style="357" customWidth="1"/>
    <col min="3" max="3" width="1.85546875" style="357" customWidth="1"/>
    <col min="4" max="4" width="6.28515625" style="357" customWidth="1"/>
    <col min="5" max="5" width="1.28515625" style="357" customWidth="1"/>
    <col min="6" max="6" width="6.28515625" style="357" customWidth="1"/>
    <col min="7" max="7" width="1.42578125" style="357" customWidth="1"/>
    <col min="8" max="8" width="6.28515625" style="357" customWidth="1"/>
    <col min="9" max="9" width="1.42578125" style="357" customWidth="1"/>
    <col min="10" max="10" width="6.28515625" style="357" customWidth="1"/>
    <col min="11" max="11" width="1.28515625" style="357" customWidth="1"/>
    <col min="12" max="12" width="12.28515625" style="357" customWidth="1"/>
    <col min="13" max="13" width="1.28515625" style="357" customWidth="1"/>
    <col min="14" max="14" width="9.140625" style="357" customWidth="1"/>
    <col min="15" max="15" width="1.28515625" style="357" customWidth="1"/>
    <col min="16" max="16" width="10.42578125" style="357" customWidth="1"/>
    <col min="17" max="17" width="1.140625" style="357" customWidth="1"/>
    <col min="18" max="18" width="13" style="357" customWidth="1"/>
    <col min="19" max="19" width="1.5703125" style="357" customWidth="1"/>
    <col min="20" max="20" width="11.5703125" style="357" customWidth="1"/>
    <col min="21" max="21" width="4" style="357" customWidth="1"/>
    <col min="22" max="22" width="5.7109375" style="357" customWidth="1"/>
    <col min="23" max="23" width="1.42578125" style="357" customWidth="1"/>
    <col min="24" max="24" width="6.42578125" style="357" customWidth="1"/>
    <col min="25" max="25" width="1.28515625" style="357" customWidth="1"/>
    <col min="26" max="26" width="6.140625" style="357" customWidth="1"/>
    <col min="27" max="27" width="1.42578125" style="357" customWidth="1"/>
    <col min="28" max="28" width="11.42578125" style="357" customWidth="1"/>
    <col min="29" max="29" width="1.5703125" style="357" customWidth="1"/>
    <col min="30" max="30" width="8.28515625" style="357" customWidth="1"/>
    <col min="31" max="31" width="1.28515625" style="357" customWidth="1"/>
    <col min="32" max="32" width="12.140625" style="357" customWidth="1"/>
    <col min="33" max="33" width="1.5703125" style="357" customWidth="1"/>
    <col min="34" max="34" width="10.42578125" style="357" customWidth="1"/>
    <col min="35" max="35" width="1.85546875" style="357" customWidth="1"/>
    <col min="36" max="36" width="11" style="357" customWidth="1"/>
    <col min="37" max="37" width="1.42578125" style="357" customWidth="1"/>
    <col min="38" max="38" width="7" style="357" customWidth="1"/>
    <col min="39" max="39" width="1.42578125" style="357" customWidth="1"/>
    <col min="40" max="40" width="6.85546875" style="357" customWidth="1"/>
    <col min="41" max="41" width="1.28515625" style="357" customWidth="1"/>
    <col min="42" max="42" width="6.7109375" style="357" customWidth="1"/>
    <col min="43" max="16384" width="9.140625" style="357"/>
  </cols>
  <sheetData>
    <row r="1" spans="1:42" ht="26.25" customHeight="1">
      <c r="A1" s="356"/>
      <c r="B1" s="465" t="s">
        <v>187</v>
      </c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  <c r="AK1" s="465"/>
      <c r="AL1" s="465"/>
      <c r="AM1" s="465"/>
      <c r="AN1" s="465"/>
      <c r="AO1" s="465"/>
      <c r="AP1" s="465"/>
    </row>
    <row r="2" spans="1:42" ht="26.25" customHeight="1">
      <c r="A2" s="356"/>
      <c r="B2" s="465" t="s">
        <v>114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  <c r="AM2" s="465"/>
      <c r="AN2" s="465"/>
      <c r="AO2" s="465"/>
      <c r="AP2" s="465"/>
    </row>
    <row r="3" spans="1:42" ht="26.25" customHeight="1">
      <c r="A3" s="356"/>
      <c r="B3" s="465" t="s">
        <v>275</v>
      </c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65"/>
      <c r="AJ3" s="465"/>
      <c r="AK3" s="465"/>
      <c r="AL3" s="465"/>
      <c r="AM3" s="465"/>
      <c r="AN3" s="465"/>
      <c r="AO3" s="465"/>
      <c r="AP3" s="465"/>
    </row>
    <row r="4" spans="1:42" s="360" customFormat="1" ht="58.7" customHeight="1">
      <c r="A4" s="358"/>
      <c r="B4" s="516" t="s">
        <v>155</v>
      </c>
      <c r="C4" s="516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  <c r="W4" s="517"/>
      <c r="X4" s="517"/>
      <c r="Y4" s="517"/>
      <c r="Z4" s="517"/>
      <c r="AA4" s="517"/>
      <c r="AB4" s="517"/>
      <c r="AC4" s="517"/>
      <c r="AD4" s="517"/>
      <c r="AE4" s="517"/>
      <c r="AF4" s="517"/>
      <c r="AG4" s="517"/>
      <c r="AH4" s="517"/>
      <c r="AI4" s="359"/>
      <c r="AJ4" s="518"/>
      <c r="AK4" s="518"/>
      <c r="AL4" s="519"/>
      <c r="AM4" s="519"/>
      <c r="AN4" s="519"/>
      <c r="AO4" s="519"/>
      <c r="AP4" s="519"/>
    </row>
    <row r="5" spans="1:42" s="360" customFormat="1" ht="45" customHeight="1">
      <c r="A5" s="358"/>
      <c r="B5" s="361"/>
      <c r="C5" s="361"/>
      <c r="D5" s="362"/>
      <c r="E5" s="362"/>
      <c r="F5" s="515" t="s">
        <v>186</v>
      </c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515"/>
      <c r="S5" s="515"/>
      <c r="T5" s="515"/>
      <c r="U5" s="363"/>
      <c r="V5" s="515" t="s">
        <v>274</v>
      </c>
      <c r="W5" s="515"/>
      <c r="X5" s="515"/>
      <c r="Y5" s="515"/>
      <c r="Z5" s="515"/>
      <c r="AA5" s="515"/>
      <c r="AB5" s="515"/>
      <c r="AC5" s="515"/>
      <c r="AD5" s="515"/>
      <c r="AE5" s="515"/>
      <c r="AF5" s="515"/>
      <c r="AG5" s="515"/>
      <c r="AH5" s="515"/>
      <c r="AI5" s="515"/>
      <c r="AJ5" s="515"/>
      <c r="AK5" s="515"/>
      <c r="AL5" s="515"/>
      <c r="AM5" s="515"/>
      <c r="AN5" s="515"/>
      <c r="AO5" s="515"/>
      <c r="AP5" s="515"/>
    </row>
    <row r="6" spans="1:42" s="125" customFormat="1" ht="18">
      <c r="A6" s="364"/>
      <c r="B6" s="520" t="s">
        <v>10</v>
      </c>
      <c r="C6" s="203"/>
      <c r="D6" s="203" t="s">
        <v>21</v>
      </c>
      <c r="E6" s="203"/>
      <c r="F6" s="513" t="s">
        <v>95</v>
      </c>
      <c r="G6" s="513"/>
      <c r="H6" s="514"/>
      <c r="I6" s="514"/>
      <c r="J6" s="514"/>
      <c r="K6" s="202"/>
      <c r="L6" s="513" t="s">
        <v>124</v>
      </c>
      <c r="M6" s="513"/>
      <c r="N6" s="513"/>
      <c r="O6" s="513"/>
      <c r="P6" s="513"/>
      <c r="Q6" s="203"/>
      <c r="R6" s="513" t="s">
        <v>96</v>
      </c>
      <c r="S6" s="514"/>
      <c r="T6" s="514"/>
      <c r="U6" s="202"/>
      <c r="V6" s="513" t="s">
        <v>95</v>
      </c>
      <c r="W6" s="513"/>
      <c r="X6" s="514"/>
      <c r="Y6" s="514"/>
      <c r="Z6" s="514"/>
      <c r="AA6" s="202"/>
      <c r="AB6" s="513" t="s">
        <v>124</v>
      </c>
      <c r="AC6" s="513"/>
      <c r="AD6" s="513"/>
      <c r="AE6" s="513"/>
      <c r="AF6" s="513"/>
      <c r="AG6" s="203"/>
      <c r="AH6" s="513" t="s">
        <v>96</v>
      </c>
      <c r="AI6" s="514"/>
      <c r="AJ6" s="514"/>
      <c r="AK6" s="202"/>
      <c r="AL6" s="513" t="s">
        <v>97</v>
      </c>
      <c r="AM6" s="513"/>
      <c r="AN6" s="514"/>
      <c r="AO6" s="514"/>
      <c r="AP6" s="514"/>
    </row>
    <row r="7" spans="1:42" s="125" customFormat="1" ht="18">
      <c r="A7" s="364"/>
      <c r="B7" s="521"/>
      <c r="C7" s="202"/>
      <c r="D7" s="365" t="s">
        <v>20</v>
      </c>
      <c r="E7" s="203"/>
      <c r="F7" s="366" t="s">
        <v>16</v>
      </c>
      <c r="G7" s="367"/>
      <c r="H7" s="366" t="s">
        <v>19</v>
      </c>
      <c r="I7" s="367"/>
      <c r="J7" s="366" t="s">
        <v>13</v>
      </c>
      <c r="K7" s="203"/>
      <c r="L7" s="366" t="s">
        <v>16</v>
      </c>
      <c r="M7" s="367"/>
      <c r="N7" s="366" t="s">
        <v>19</v>
      </c>
      <c r="O7" s="367"/>
      <c r="P7" s="366" t="s">
        <v>13</v>
      </c>
      <c r="Q7" s="203"/>
      <c r="R7" s="366" t="s">
        <v>16</v>
      </c>
      <c r="S7" s="367"/>
      <c r="T7" s="366" t="s">
        <v>13</v>
      </c>
      <c r="U7" s="203"/>
      <c r="V7" s="366" t="s">
        <v>16</v>
      </c>
      <c r="W7" s="367"/>
      <c r="X7" s="366" t="s">
        <v>19</v>
      </c>
      <c r="Y7" s="367"/>
      <c r="Z7" s="366" t="s">
        <v>13</v>
      </c>
      <c r="AA7" s="203"/>
      <c r="AB7" s="366" t="s">
        <v>16</v>
      </c>
      <c r="AC7" s="367"/>
      <c r="AD7" s="366" t="s">
        <v>19</v>
      </c>
      <c r="AE7" s="367"/>
      <c r="AF7" s="366" t="s">
        <v>13</v>
      </c>
      <c r="AG7" s="203"/>
      <c r="AH7" s="366" t="s">
        <v>16</v>
      </c>
      <c r="AI7" s="367"/>
      <c r="AJ7" s="366" t="s">
        <v>13</v>
      </c>
      <c r="AK7" s="203"/>
      <c r="AL7" s="366" t="s">
        <v>16</v>
      </c>
      <c r="AM7" s="367"/>
      <c r="AN7" s="366" t="s">
        <v>19</v>
      </c>
      <c r="AO7" s="367"/>
      <c r="AP7" s="366" t="s">
        <v>13</v>
      </c>
    </row>
    <row r="8" spans="1:42" s="125" customFormat="1" ht="17.25" customHeight="1">
      <c r="A8" s="364"/>
      <c r="B8" s="117"/>
      <c r="C8" s="368"/>
      <c r="D8" s="202"/>
      <c r="E8" s="202"/>
      <c r="F8" s="202"/>
      <c r="G8" s="202"/>
      <c r="H8" s="202"/>
      <c r="I8" s="202"/>
      <c r="J8" s="203" t="s">
        <v>82</v>
      </c>
      <c r="K8" s="202"/>
      <c r="L8" s="202"/>
      <c r="M8" s="202"/>
      <c r="N8" s="202"/>
      <c r="O8" s="202"/>
      <c r="P8" s="203" t="s">
        <v>82</v>
      </c>
      <c r="Q8" s="202"/>
      <c r="R8" s="202"/>
      <c r="S8" s="202"/>
      <c r="T8" s="203" t="s">
        <v>82</v>
      </c>
      <c r="U8" s="202"/>
      <c r="V8" s="202"/>
      <c r="W8" s="202"/>
      <c r="X8" s="202"/>
      <c r="Y8" s="202"/>
      <c r="Z8" s="203" t="s">
        <v>82</v>
      </c>
      <c r="AA8" s="202"/>
      <c r="AB8" s="202"/>
      <c r="AC8" s="202"/>
      <c r="AD8" s="202"/>
      <c r="AE8" s="202"/>
      <c r="AF8" s="203" t="s">
        <v>82</v>
      </c>
      <c r="AG8" s="202"/>
      <c r="AH8" s="202"/>
      <c r="AI8" s="202"/>
      <c r="AJ8" s="203" t="s">
        <v>82</v>
      </c>
      <c r="AK8" s="202"/>
      <c r="AL8" s="202"/>
      <c r="AM8" s="202"/>
      <c r="AN8" s="202"/>
      <c r="AO8" s="202"/>
      <c r="AP8" s="203" t="s">
        <v>82</v>
      </c>
    </row>
    <row r="9" spans="1:42" s="371" customFormat="1" ht="30.75" customHeight="1">
      <c r="A9" s="364"/>
      <c r="B9" s="369" t="s">
        <v>216</v>
      </c>
      <c r="C9" s="370"/>
      <c r="D9" s="202" t="s">
        <v>202</v>
      </c>
      <c r="E9" s="202"/>
      <c r="F9" s="202" t="s">
        <v>197</v>
      </c>
      <c r="G9" s="202"/>
      <c r="H9" s="202" t="s">
        <v>197</v>
      </c>
      <c r="I9" s="202"/>
      <c r="J9" s="202" t="s">
        <v>197</v>
      </c>
      <c r="K9" s="202"/>
      <c r="L9" s="202">
        <v>248581</v>
      </c>
      <c r="M9" s="202"/>
      <c r="N9" s="202">
        <v>2387</v>
      </c>
      <c r="O9" s="202"/>
      <c r="P9" s="202">
        <v>593300</v>
      </c>
      <c r="Q9" s="202"/>
      <c r="R9" s="202">
        <v>248581</v>
      </c>
      <c r="S9" s="202"/>
      <c r="T9" s="202">
        <v>593300</v>
      </c>
      <c r="U9" s="202"/>
      <c r="V9" s="202" t="s">
        <v>197</v>
      </c>
      <c r="W9" s="202"/>
      <c r="X9" s="202" t="s">
        <v>197</v>
      </c>
      <c r="Y9" s="202"/>
      <c r="Z9" s="202" t="s">
        <v>197</v>
      </c>
      <c r="AA9" s="202"/>
      <c r="AB9" s="202">
        <v>350000</v>
      </c>
      <c r="AC9" s="202"/>
      <c r="AD9" s="202">
        <v>2795</v>
      </c>
      <c r="AE9" s="202"/>
      <c r="AF9" s="202">
        <v>978100</v>
      </c>
      <c r="AG9" s="202"/>
      <c r="AH9" s="202">
        <v>350000</v>
      </c>
      <c r="AI9" s="202"/>
      <c r="AJ9" s="202">
        <v>978100</v>
      </c>
      <c r="AK9" s="202"/>
      <c r="AL9" s="202" t="s">
        <v>197</v>
      </c>
      <c r="AM9" s="202"/>
      <c r="AN9" s="202" t="s">
        <v>197</v>
      </c>
      <c r="AO9" s="202"/>
      <c r="AP9" s="202" t="s">
        <v>197</v>
      </c>
    </row>
    <row r="10" spans="1:42" s="371" customFormat="1" ht="30.75" customHeight="1">
      <c r="A10" s="364"/>
      <c r="B10" s="369" t="s">
        <v>217</v>
      </c>
      <c r="C10" s="370"/>
      <c r="D10" s="202" t="s">
        <v>202</v>
      </c>
      <c r="E10" s="202"/>
      <c r="F10" s="202" t="s">
        <v>197</v>
      </c>
      <c r="G10" s="202"/>
      <c r="H10" s="202" t="s">
        <v>197</v>
      </c>
      <c r="I10" s="202"/>
      <c r="J10" s="202" t="s">
        <v>197</v>
      </c>
      <c r="K10" s="202"/>
      <c r="L10" s="202">
        <v>35000</v>
      </c>
      <c r="M10" s="202"/>
      <c r="N10" s="202">
        <v>15943</v>
      </c>
      <c r="O10" s="202"/>
      <c r="P10" s="202">
        <v>558000</v>
      </c>
      <c r="Q10" s="202"/>
      <c r="R10" s="202">
        <v>35000</v>
      </c>
      <c r="S10" s="202"/>
      <c r="T10" s="202">
        <v>558000</v>
      </c>
      <c r="U10" s="202"/>
      <c r="V10" s="202" t="s">
        <v>197</v>
      </c>
      <c r="W10" s="202"/>
      <c r="X10" s="202" t="s">
        <v>197</v>
      </c>
      <c r="Y10" s="202"/>
      <c r="Z10" s="202" t="s">
        <v>197</v>
      </c>
      <c r="AA10" s="202"/>
      <c r="AB10" s="202">
        <v>70000</v>
      </c>
      <c r="AC10" s="202"/>
      <c r="AD10" s="202">
        <v>20400</v>
      </c>
      <c r="AE10" s="202"/>
      <c r="AF10" s="202">
        <v>1428000</v>
      </c>
      <c r="AG10" s="202"/>
      <c r="AH10" s="202">
        <v>70000</v>
      </c>
      <c r="AI10" s="202"/>
      <c r="AJ10" s="202">
        <v>1428000</v>
      </c>
      <c r="AK10" s="202"/>
      <c r="AL10" s="202" t="s">
        <v>197</v>
      </c>
      <c r="AM10" s="202"/>
      <c r="AN10" s="202" t="s">
        <v>197</v>
      </c>
      <c r="AO10" s="202"/>
      <c r="AP10" s="202" t="s">
        <v>197</v>
      </c>
    </row>
    <row r="11" spans="1:42" s="371" customFormat="1" ht="30.75" customHeight="1">
      <c r="A11" s="364"/>
      <c r="B11" s="369" t="s">
        <v>218</v>
      </c>
      <c r="C11" s="370"/>
      <c r="D11" s="202" t="s">
        <v>241</v>
      </c>
      <c r="E11" s="202"/>
      <c r="F11" s="202" t="s">
        <v>197</v>
      </c>
      <c r="G11" s="202"/>
      <c r="H11" s="202" t="s">
        <v>197</v>
      </c>
      <c r="I11" s="202"/>
      <c r="J11" s="202" t="s">
        <v>197</v>
      </c>
      <c r="K11" s="202"/>
      <c r="L11" s="202">
        <v>2488000</v>
      </c>
      <c r="M11" s="202"/>
      <c r="N11" s="202">
        <v>6678</v>
      </c>
      <c r="O11" s="202"/>
      <c r="P11" s="202">
        <v>16614</v>
      </c>
      <c r="Q11" s="202"/>
      <c r="R11" s="202">
        <v>2488000</v>
      </c>
      <c r="S11" s="202"/>
      <c r="T11" s="202">
        <v>16614</v>
      </c>
      <c r="U11" s="202"/>
      <c r="V11" s="202" t="s">
        <v>197</v>
      </c>
      <c r="W11" s="202"/>
      <c r="X11" s="202" t="s">
        <v>197</v>
      </c>
      <c r="Y11" s="202"/>
      <c r="Z11" s="202" t="s">
        <v>197</v>
      </c>
      <c r="AA11" s="202"/>
      <c r="AB11" s="202">
        <v>2847000</v>
      </c>
      <c r="AC11" s="202"/>
      <c r="AD11" s="202">
        <v>8001</v>
      </c>
      <c r="AE11" s="202"/>
      <c r="AF11" s="202">
        <v>22800</v>
      </c>
      <c r="AG11" s="202"/>
      <c r="AH11" s="202">
        <v>2847000</v>
      </c>
      <c r="AI11" s="202"/>
      <c r="AJ11" s="202">
        <v>22800</v>
      </c>
      <c r="AK11" s="202"/>
      <c r="AL11" s="202" t="s">
        <v>197</v>
      </c>
      <c r="AM11" s="202"/>
      <c r="AN11" s="202" t="s">
        <v>197</v>
      </c>
      <c r="AO11" s="202"/>
      <c r="AP11" s="202" t="s">
        <v>197</v>
      </c>
    </row>
    <row r="12" spans="1:42" s="371" customFormat="1" ht="30.75" customHeight="1">
      <c r="A12" s="364"/>
      <c r="B12" s="369" t="s">
        <v>219</v>
      </c>
      <c r="C12" s="370"/>
      <c r="D12" s="202" t="s">
        <v>202</v>
      </c>
      <c r="E12" s="202"/>
      <c r="F12" s="202" t="s">
        <v>197</v>
      </c>
      <c r="G12" s="202"/>
      <c r="H12" s="202" t="s">
        <v>197</v>
      </c>
      <c r="I12" s="202"/>
      <c r="J12" s="202" t="s">
        <v>197</v>
      </c>
      <c r="K12" s="202"/>
      <c r="L12" s="202">
        <v>497</v>
      </c>
      <c r="M12" s="202"/>
      <c r="N12" s="202">
        <v>20020</v>
      </c>
      <c r="O12" s="202"/>
      <c r="P12" s="202">
        <v>9950</v>
      </c>
      <c r="Q12" s="202"/>
      <c r="R12" s="202">
        <v>497</v>
      </c>
      <c r="S12" s="202"/>
      <c r="T12" s="202">
        <v>9950</v>
      </c>
      <c r="U12" s="202"/>
      <c r="V12" s="202" t="s">
        <v>197</v>
      </c>
      <c r="W12" s="202"/>
      <c r="X12" s="202" t="s">
        <v>197</v>
      </c>
      <c r="Y12" s="202"/>
      <c r="Z12" s="202" t="s">
        <v>197</v>
      </c>
      <c r="AA12" s="202"/>
      <c r="AB12" s="202">
        <v>700</v>
      </c>
      <c r="AC12" s="202"/>
      <c r="AD12" s="202">
        <v>25000</v>
      </c>
      <c r="AE12" s="202"/>
      <c r="AF12" s="202">
        <v>17500</v>
      </c>
      <c r="AG12" s="202"/>
      <c r="AH12" s="202">
        <v>700</v>
      </c>
      <c r="AI12" s="202"/>
      <c r="AJ12" s="202">
        <v>17500</v>
      </c>
      <c r="AK12" s="202"/>
      <c r="AL12" s="202" t="s">
        <v>197</v>
      </c>
      <c r="AM12" s="202"/>
      <c r="AN12" s="202" t="s">
        <v>197</v>
      </c>
      <c r="AO12" s="202"/>
      <c r="AP12" s="202" t="s">
        <v>197</v>
      </c>
    </row>
    <row r="13" spans="1:42" s="371" customFormat="1" ht="30.75" customHeight="1">
      <c r="A13" s="364"/>
      <c r="B13" s="369" t="s">
        <v>18</v>
      </c>
      <c r="C13" s="370"/>
      <c r="D13" s="202"/>
      <c r="E13" s="202"/>
      <c r="F13" s="202" t="s">
        <v>197</v>
      </c>
      <c r="G13" s="202"/>
      <c r="H13" s="202"/>
      <c r="I13" s="202"/>
      <c r="J13" s="202" t="s">
        <v>197</v>
      </c>
      <c r="K13" s="202"/>
      <c r="L13" s="202">
        <f>SUM(L9:L12)</f>
        <v>2772078</v>
      </c>
      <c r="M13" s="202"/>
      <c r="N13" s="202"/>
      <c r="O13" s="202"/>
      <c r="P13" s="429">
        <f>SUM(P9:P12)</f>
        <v>1177864</v>
      </c>
      <c r="Q13" s="202"/>
      <c r="R13" s="202">
        <f>SUM(R9:R12)</f>
        <v>2772078</v>
      </c>
      <c r="S13" s="202"/>
      <c r="T13" s="202">
        <f>SUM(T9:T12)</f>
        <v>1177864</v>
      </c>
      <c r="U13" s="202"/>
      <c r="V13" s="202" t="s">
        <v>197</v>
      </c>
      <c r="W13" s="202"/>
      <c r="X13" s="202"/>
      <c r="Y13" s="202"/>
      <c r="Z13" s="202" t="s">
        <v>197</v>
      </c>
      <c r="AA13" s="202"/>
      <c r="AB13" s="202">
        <f>SUM(AB9:AB12)</f>
        <v>3267700</v>
      </c>
      <c r="AC13" s="202"/>
      <c r="AD13" s="202"/>
      <c r="AE13" s="202"/>
      <c r="AF13" s="202">
        <f>SUM(AF9:AF12)</f>
        <v>2446400</v>
      </c>
      <c r="AG13" s="202"/>
      <c r="AH13" s="202">
        <f>SUM(AH9:AH12)</f>
        <v>3267700</v>
      </c>
      <c r="AI13" s="202"/>
      <c r="AJ13" s="202">
        <f>SUM(AJ9:AJ12)</f>
        <v>2446400</v>
      </c>
      <c r="AK13" s="202"/>
      <c r="AL13" s="202" t="s">
        <v>197</v>
      </c>
      <c r="AM13" s="202"/>
      <c r="AN13" s="202"/>
      <c r="AO13" s="202"/>
      <c r="AP13" s="202" t="s">
        <v>197</v>
      </c>
    </row>
    <row r="14" spans="1:42" s="125" customFormat="1" ht="23.25" customHeight="1">
      <c r="A14" s="364"/>
      <c r="B14" s="368"/>
      <c r="C14" s="368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</row>
    <row r="15" spans="1:42" s="125" customFormat="1" ht="23.25" customHeight="1">
      <c r="A15" s="364"/>
      <c r="B15" s="368"/>
      <c r="C15" s="368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</row>
    <row r="16" spans="1:42" s="125" customFormat="1" ht="79.5" customHeight="1">
      <c r="A16" s="364"/>
      <c r="B16" s="364"/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4"/>
      <c r="AF16" s="364"/>
      <c r="AG16" s="364"/>
      <c r="AH16" s="364"/>
      <c r="AI16" s="364"/>
      <c r="AJ16" s="364"/>
      <c r="AK16" s="364"/>
      <c r="AL16" s="364"/>
      <c r="AM16" s="364"/>
      <c r="AN16" s="364"/>
      <c r="AO16" s="364"/>
      <c r="AP16" s="364"/>
    </row>
    <row r="17" spans="2:42" ht="79.5" customHeight="1">
      <c r="B17" s="512">
        <v>9</v>
      </c>
      <c r="C17" s="512"/>
      <c r="D17" s="512"/>
      <c r="E17" s="512"/>
      <c r="F17" s="512"/>
      <c r="G17" s="512"/>
      <c r="H17" s="512"/>
      <c r="I17" s="512"/>
      <c r="J17" s="512"/>
      <c r="K17" s="512"/>
      <c r="L17" s="512"/>
      <c r="M17" s="512"/>
      <c r="N17" s="512"/>
      <c r="O17" s="512"/>
      <c r="P17" s="512"/>
      <c r="Q17" s="512"/>
      <c r="R17" s="512"/>
      <c r="S17" s="512"/>
      <c r="T17" s="512"/>
      <c r="U17" s="512"/>
      <c r="V17" s="512"/>
      <c r="W17" s="512"/>
      <c r="X17" s="512"/>
      <c r="Y17" s="512"/>
      <c r="Z17" s="512"/>
      <c r="AA17" s="512"/>
      <c r="AB17" s="512"/>
      <c r="AC17" s="512"/>
      <c r="AD17" s="512"/>
      <c r="AE17" s="512"/>
      <c r="AF17" s="512"/>
      <c r="AG17" s="512"/>
      <c r="AH17" s="512"/>
      <c r="AI17" s="512"/>
      <c r="AJ17" s="512"/>
      <c r="AK17" s="512"/>
      <c r="AL17" s="512"/>
      <c r="AM17" s="512"/>
      <c r="AN17" s="512"/>
      <c r="AO17" s="512"/>
      <c r="AP17" s="512"/>
    </row>
    <row r="18" spans="2:42" ht="2.25" customHeight="1"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72"/>
      <c r="S18" s="372"/>
      <c r="T18" s="372"/>
      <c r="U18" s="372"/>
      <c r="V18" s="372"/>
      <c r="W18" s="372"/>
      <c r="X18" s="372"/>
      <c r="Y18" s="372"/>
      <c r="Z18" s="372"/>
      <c r="AA18" s="372"/>
    </row>
    <row r="19" spans="2:42">
      <c r="B19" s="372"/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372"/>
      <c r="V19" s="372"/>
      <c r="W19" s="372"/>
      <c r="X19" s="372"/>
      <c r="Y19" s="372"/>
      <c r="Z19" s="372"/>
      <c r="AA19" s="372"/>
    </row>
    <row r="20" spans="2:42">
      <c r="B20" s="372"/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72"/>
      <c r="Z20" s="372"/>
      <c r="AA20" s="372"/>
    </row>
  </sheetData>
  <mergeCells count="16">
    <mergeCell ref="B17:AP17"/>
    <mergeCell ref="B1:AP1"/>
    <mergeCell ref="B2:AP2"/>
    <mergeCell ref="AH6:AJ6"/>
    <mergeCell ref="AL6:AP6"/>
    <mergeCell ref="B3:AP3"/>
    <mergeCell ref="F6:J6"/>
    <mergeCell ref="L6:P6"/>
    <mergeCell ref="R6:T6"/>
    <mergeCell ref="F5:T5"/>
    <mergeCell ref="V5:AP5"/>
    <mergeCell ref="B4:AH4"/>
    <mergeCell ref="AJ4:AP4"/>
    <mergeCell ref="AB6:AF6"/>
    <mergeCell ref="B6:B7"/>
    <mergeCell ref="V6:Z6"/>
  </mergeCells>
  <printOptions horizontalCentered="1"/>
  <pageMargins left="0.19685039370078741" right="0.15748031496062992" top="0.74803149606299213" bottom="0.19685039370078741" header="0" footer="0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23</vt:i4>
      </vt:variant>
    </vt:vector>
  </HeadingPairs>
  <TitlesOfParts>
    <vt:vector size="40" baseType="lpstr">
      <vt:lpstr>صفحه اول</vt:lpstr>
      <vt:lpstr>صورت سود و زیان</vt:lpstr>
      <vt:lpstr>اهم برنامه ها و مفروضات</vt:lpstr>
      <vt:lpstr>ظرفیت ها</vt:lpstr>
      <vt:lpstr>اولین پیش بینی و عملکرد واقعی</vt:lpstr>
      <vt:lpstr>فروش</vt:lpstr>
      <vt:lpstr>ب ت ش</vt:lpstr>
      <vt:lpstr>گردش موجودی کالا</vt:lpstr>
      <vt:lpstr>خرید</vt:lpstr>
      <vt:lpstr>سربار</vt:lpstr>
      <vt:lpstr>اداری و عمومی</vt:lpstr>
      <vt:lpstr>سایر درآمد(هزینه)های عملیاتی</vt:lpstr>
      <vt:lpstr>سایر درآمد(هزینه)های غیرعملیاتی</vt:lpstr>
      <vt:lpstr>صورت وضعیت پرتفوی ودرآمدسود سها</vt:lpstr>
      <vt:lpstr>هزینه مالی و تسهیلات</vt:lpstr>
      <vt:lpstr>صورت منابع و مصارف نقدی</vt:lpstr>
      <vt:lpstr>صورت منابع و مصارف ارزی</vt:lpstr>
      <vt:lpstr>خرید!LastCell</vt:lpstr>
      <vt:lpstr>'اداری و عمومی'!Print_Area</vt:lpstr>
      <vt:lpstr>'اهم برنامه ها و مفروضات'!Print_Area</vt:lpstr>
      <vt:lpstr>'اولین پیش بینی و عملکرد واقعی'!Print_Area</vt:lpstr>
      <vt:lpstr>'ب ت ش'!Print_Area</vt:lpstr>
      <vt:lpstr>خرید!Print_Area</vt:lpstr>
      <vt:lpstr>'سایر درآمد(هزینه)های عملیاتی'!Print_Area</vt:lpstr>
      <vt:lpstr>'سایر درآمد(هزینه)های غیرعملیاتی'!Print_Area</vt:lpstr>
      <vt:lpstr>سربار!Print_Area</vt:lpstr>
      <vt:lpstr>'صفحه اول'!Print_Area</vt:lpstr>
      <vt:lpstr>'صورت سود و زیان'!Print_Area</vt:lpstr>
      <vt:lpstr>'صورت منابع و مصارف ارزی'!Print_Area</vt:lpstr>
      <vt:lpstr>'صورت منابع و مصارف نقدی'!Print_Area</vt:lpstr>
      <vt:lpstr>'ظرفیت ها'!Print_Area</vt:lpstr>
      <vt:lpstr>فروش!Print_Area</vt:lpstr>
      <vt:lpstr>'گردش موجودی کالا'!Print_Area</vt:lpstr>
      <vt:lpstr>'هزینه مالی و تسهیلات'!Print_Area</vt:lpstr>
      <vt:lpstr>'اداری و عمومی'!StartCell</vt:lpstr>
      <vt:lpstr>'ب ت ش'!StartCell</vt:lpstr>
      <vt:lpstr>خرید!StartCell</vt:lpstr>
      <vt:lpstr>سربار!StartCell</vt:lpstr>
      <vt:lpstr>فروش!StartCell</vt:lpstr>
      <vt:lpstr>StartCell</vt:lpstr>
    </vt:vector>
  </TitlesOfParts>
  <Company>FKCC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KHankeshi</dc:creator>
  <cp:lastModifiedBy>esdfd</cp:lastModifiedBy>
  <cp:lastPrinted>2014-02-16T05:59:34Z</cp:lastPrinted>
  <dcterms:created xsi:type="dcterms:W3CDTF">2001-07-28T09:47:37Z</dcterms:created>
  <dcterms:modified xsi:type="dcterms:W3CDTF">2014-02-16T06:58:52Z</dcterms:modified>
</cp:coreProperties>
</file>