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30" yWindow="75" windowWidth="10380" windowHeight="6495" tabRatio="961" activeTab="7"/>
  </bookViews>
  <sheets>
    <sheet name="صفحه اول" sheetId="28" r:id="rId1"/>
    <sheet name="صورت سود و زیان" sheetId="27" r:id="rId2"/>
    <sheet name="اهم برنامه ها و مفروضات" sheetId="26" r:id="rId3"/>
    <sheet name="اولین پیش بینی و عملکرد واقعی" sheetId="34" r:id="rId4"/>
    <sheet name="فروش" sheetId="29" r:id="rId5"/>
    <sheet name="ب ت ش" sheetId="7" r:id="rId6"/>
    <sheet name="گردش موجودی کالا" sheetId="21" r:id="rId7"/>
    <sheet name="خرید" sheetId="5" r:id="rId8"/>
    <sheet name="سربار" sheetId="8" r:id="rId9"/>
    <sheet name="اداری و عمومی" sheetId="10" r:id="rId10"/>
    <sheet name="سایر درآمد(هزینه)های عملیاتی" sheetId="11" r:id="rId11"/>
    <sheet name="سایر درآمد(هزینه)های غیرعملیاتی" sheetId="12" r:id="rId12"/>
    <sheet name="هزینه مالی و تسهیلات" sheetId="31" r:id="rId13"/>
    <sheet name="طرح سرمایه ای" sheetId="13" r:id="rId14"/>
    <sheet name="صورت منابع و مصارف نقدی" sheetId="1" r:id="rId15"/>
    <sheet name="صورت منابع و مصارف ارزی" sheetId="36" r:id="rId16"/>
  </sheets>
  <externalReferences>
    <externalReference r:id="rId17"/>
  </externalReferences>
  <definedNames>
    <definedName name="LastCell" localSheetId="9">'اداری و عمومی'!#REF!</definedName>
    <definedName name="LastCell" localSheetId="5">'ب ت ش'!#REF!</definedName>
    <definedName name="LastCell" localSheetId="7">خرید!$AQ$12</definedName>
    <definedName name="LastCell" localSheetId="10">'سایر درآمد(هزینه)های عملیاتی'!#REF!</definedName>
    <definedName name="LastCell" localSheetId="11">'سایر درآمد(هزینه)های غیرعملیاتی'!#REF!</definedName>
    <definedName name="LastCell" localSheetId="8">سربار!#REF!</definedName>
    <definedName name="LastCell" localSheetId="13">'طرح سرمایه ای'!#REF!</definedName>
    <definedName name="LastCell" localSheetId="4">فروش!#REF!</definedName>
    <definedName name="LastCell" localSheetId="6">'گردش موجودی کالا'!#REF!</definedName>
    <definedName name="LastCell">'صورت منابع و مصارف نقدی'!#REF!</definedName>
    <definedName name="_xlnm.Print_Area" localSheetId="9">'اداری و عمومی'!$A$1:$G$25</definedName>
    <definedName name="_xlnm.Print_Area" localSheetId="3">'اولین پیش بینی و عملکرد واقعی'!$A$1:$AC$30</definedName>
    <definedName name="_xlnm.Print_Area" localSheetId="2">'اهم برنامه ها و مفروضات'!$A$1:$U$38</definedName>
    <definedName name="_xlnm.Print_Area" localSheetId="5">'ب ت ش'!$A$1:$I$26</definedName>
    <definedName name="_xlnm.Print_Area" localSheetId="7">خرید!$B$1:$AQ$18</definedName>
    <definedName name="_xlnm.Print_Area" localSheetId="10">'سایر درآمد(هزینه)های عملیاتی'!$A$1:$F$25</definedName>
    <definedName name="_xlnm.Print_Area" localSheetId="11">'سایر درآمد(هزینه)های غیرعملیاتی'!$B$1:$F$24</definedName>
    <definedName name="_xlnm.Print_Area" localSheetId="8">سربار!$A$1:$R$25</definedName>
    <definedName name="_xlnm.Print_Area" localSheetId="0">'صفحه اول'!$A$1:$J$38</definedName>
    <definedName name="_xlnm.Print_Area" localSheetId="1">'صورت سود و زیان'!$A$1:$M$37</definedName>
    <definedName name="_xlnm.Print_Area" localSheetId="15">'صورت منابع و مصارف ارزی'!$A$1:$L$28</definedName>
    <definedName name="_xlnm.Print_Area" localSheetId="14">'صورت منابع و مصارف نقدی'!$A$1:$E$32</definedName>
    <definedName name="_xlnm.Print_Area" localSheetId="13">'طرح سرمایه ای'!$A$1:$Z$36</definedName>
    <definedName name="_xlnm.Print_Area" localSheetId="4">فروش!$A$1:$T$27</definedName>
    <definedName name="_xlnm.Print_Area" localSheetId="6">'گردش موجودی کالا'!$A$1:$AF$20</definedName>
    <definedName name="_xlnm.Print_Area" localSheetId="12">'هزینه مالی و تسهیلات'!$A$1:$U$35</definedName>
    <definedName name="StartCell" localSheetId="9">'اداری و عمومی'!$B$8</definedName>
    <definedName name="StartCell" localSheetId="5">'ب ت ش'!$B$10</definedName>
    <definedName name="StartCell" localSheetId="7">خرید!$B$8</definedName>
    <definedName name="StartCell" localSheetId="10">'سایر درآمد(هزینه)های عملیاتی'!#REF!</definedName>
    <definedName name="StartCell" localSheetId="11">'سایر درآمد(هزینه)های غیرعملیاتی'!#REF!</definedName>
    <definedName name="StartCell" localSheetId="8">سربار!#REF!</definedName>
    <definedName name="StartCell" localSheetId="13">'طرح سرمایه ای'!$A$22</definedName>
    <definedName name="StartCell" localSheetId="4">فروش!$B$12</definedName>
    <definedName name="StartCell" localSheetId="6">'گردش موجودی کالا'!#REF!</definedName>
    <definedName name="StartCell">'صورت منابع و مصارف نقدی'!$B$9</definedName>
  </definedNames>
  <calcPr calcId="124519"/>
</workbook>
</file>

<file path=xl/calcChain.xml><?xml version="1.0" encoding="utf-8"?>
<calcChain xmlns="http://schemas.openxmlformats.org/spreadsheetml/2006/main">
  <c r="D14" i="8"/>
  <c r="F14"/>
  <c r="L13" i="31"/>
  <c r="L23" i="13"/>
  <c r="L22"/>
  <c r="S16" i="31"/>
  <c r="S12"/>
  <c r="S11"/>
  <c r="J13"/>
  <c r="C16" i="36"/>
  <c r="O13" i="31"/>
  <c r="M13"/>
  <c r="F13"/>
  <c r="L16" i="36" l="1"/>
  <c r="F16"/>
  <c r="S13" i="31"/>
  <c r="AN10" i="5"/>
  <c r="AN11"/>
  <c r="AN9"/>
  <c r="AQ10"/>
  <c r="AQ11"/>
  <c r="AQ9"/>
  <c r="Z10" i="21"/>
  <c r="R10"/>
  <c r="I19" i="7"/>
  <c r="L11" i="36"/>
  <c r="J11"/>
  <c r="F11"/>
  <c r="C11"/>
  <c r="E21" i="1"/>
  <c r="H24" i="13"/>
  <c r="J24"/>
  <c r="L24"/>
  <c r="D24"/>
  <c r="F24"/>
  <c r="P16"/>
  <c r="N16"/>
  <c r="D16"/>
  <c r="H24" i="31"/>
  <c r="F24"/>
  <c r="H17"/>
  <c r="J17"/>
  <c r="H13"/>
  <c r="J18"/>
  <c r="O17"/>
  <c r="M17"/>
  <c r="M18" s="1"/>
  <c r="F17"/>
  <c r="F13" i="12"/>
  <c r="D13"/>
  <c r="F16" i="10"/>
  <c r="D16"/>
  <c r="N23" i="8"/>
  <c r="P22"/>
  <c r="P21"/>
  <c r="H22"/>
  <c r="H21"/>
  <c r="F23"/>
  <c r="D23"/>
  <c r="L23"/>
  <c r="AP10" i="5"/>
  <c r="AP9"/>
  <c r="AJ10"/>
  <c r="AJ9"/>
  <c r="AE10"/>
  <c r="AE9"/>
  <c r="Y10"/>
  <c r="Y9"/>
  <c r="N10"/>
  <c r="N9"/>
  <c r="H10"/>
  <c r="H9"/>
  <c r="H9" i="21"/>
  <c r="H10" s="1"/>
  <c r="T9"/>
  <c r="T10" s="1"/>
  <c r="AB9"/>
  <c r="AB10" s="1"/>
  <c r="P14" i="29"/>
  <c r="P12"/>
  <c r="H14"/>
  <c r="H12"/>
  <c r="T16"/>
  <c r="R16"/>
  <c r="N16"/>
  <c r="AD9" i="21" s="1"/>
  <c r="L16" i="29"/>
  <c r="J16"/>
  <c r="F16"/>
  <c r="L31" i="27"/>
  <c r="L27"/>
  <c r="C21" i="1"/>
  <c r="R23" i="8"/>
  <c r="J23"/>
  <c r="S17" i="31" l="1"/>
  <c r="S18" s="1"/>
  <c r="H18"/>
  <c r="F18"/>
  <c r="O18"/>
  <c r="H23" i="8"/>
  <c r="J16" i="27"/>
  <c r="L16"/>
  <c r="P23" i="8"/>
  <c r="J16" i="36"/>
  <c r="J17" s="1"/>
  <c r="C17"/>
  <c r="I11" i="7"/>
  <c r="I12"/>
  <c r="I14"/>
  <c r="I16"/>
  <c r="I17"/>
  <c r="C15" i="1"/>
  <c r="C22" s="1"/>
  <c r="C24" s="1"/>
  <c r="E15"/>
  <c r="E22" s="1"/>
  <c r="E24" s="1"/>
  <c r="C12" i="11"/>
  <c r="E12"/>
  <c r="J12" i="5"/>
  <c r="P12"/>
  <c r="U12"/>
  <c r="F13" i="7" s="1"/>
  <c r="F15" s="1"/>
  <c r="AQ12" i="5"/>
  <c r="AL12"/>
  <c r="D13" i="7" s="1"/>
  <c r="AA12" i="5"/>
  <c r="AD11" i="21"/>
  <c r="N10"/>
  <c r="F10"/>
  <c r="L12" i="27" l="1"/>
  <c r="J12"/>
  <c r="F18" i="7"/>
  <c r="F20" s="1"/>
  <c r="L9" i="21"/>
  <c r="L10" s="1"/>
  <c r="X9"/>
  <c r="X10" s="1"/>
  <c r="D15" i="7"/>
  <c r="I10"/>
  <c r="I13"/>
  <c r="AG12" i="5"/>
  <c r="L9" i="27" l="1"/>
  <c r="P9" i="21"/>
  <c r="P10" s="1"/>
  <c r="D18" i="7"/>
  <c r="I15"/>
  <c r="L13" i="27" l="1"/>
  <c r="L17" s="1"/>
  <c r="L19" s="1"/>
  <c r="L24" s="1"/>
  <c r="T17" i="29"/>
  <c r="I18" i="7"/>
  <c r="D20"/>
  <c r="L29" i="27" l="1"/>
  <c r="L32"/>
  <c r="H25" s="1"/>
  <c r="J27" s="1"/>
  <c r="AF9" i="21"/>
  <c r="AF10" s="1"/>
  <c r="J9" i="27"/>
  <c r="J13" l="1"/>
  <c r="J17" s="1"/>
  <c r="J19" s="1"/>
  <c r="L17" i="29"/>
  <c r="J24" i="27" l="1"/>
  <c r="H30"/>
  <c r="J31" s="1"/>
  <c r="J32" l="1"/>
  <c r="F17" i="36" l="1"/>
  <c r="L17"/>
</calcChain>
</file>

<file path=xl/sharedStrings.xml><?xml version="1.0" encoding="utf-8"?>
<sst xmlns="http://schemas.openxmlformats.org/spreadsheetml/2006/main" count="603" uniqueCount="314">
  <si>
    <t>دريافتها :</t>
  </si>
  <si>
    <t>جمع دريافتها</t>
  </si>
  <si>
    <t>پرداختها :</t>
  </si>
  <si>
    <t>خريدمواد اوليه</t>
  </si>
  <si>
    <t>حقوق ودستمزد ومزاياي كاركنان</t>
  </si>
  <si>
    <t>سايرهزينه ها</t>
  </si>
  <si>
    <t>شرح</t>
  </si>
  <si>
    <t>سايرپرداختها</t>
  </si>
  <si>
    <t>جمع پرداختها</t>
  </si>
  <si>
    <t>مبلغ</t>
  </si>
  <si>
    <t>استهلاك</t>
  </si>
  <si>
    <t>ساير هزينه ها</t>
  </si>
  <si>
    <t>مقدار</t>
  </si>
  <si>
    <t>جمع</t>
  </si>
  <si>
    <t>جمع كـل</t>
  </si>
  <si>
    <t xml:space="preserve">نرخ </t>
  </si>
  <si>
    <t>سنجش</t>
  </si>
  <si>
    <t>واحد</t>
  </si>
  <si>
    <t>سربارتوليد</t>
  </si>
  <si>
    <t>سه ماهه اول</t>
  </si>
  <si>
    <t>جمع سربار توليد</t>
  </si>
  <si>
    <t>واحد سنجش</t>
  </si>
  <si>
    <t>حسابرسي</t>
  </si>
  <si>
    <t xml:space="preserve">آگهي وتبليغات </t>
  </si>
  <si>
    <t>محدوديتهاي عمده اجراي طرح :</t>
  </si>
  <si>
    <t>ضرورت ونتايج حاصل از اجراي طرح :</t>
  </si>
  <si>
    <t>جمع مخارج تاپايان سال مالي آتي</t>
  </si>
  <si>
    <t>سايرمنابع</t>
  </si>
  <si>
    <t>تسهيلات</t>
  </si>
  <si>
    <t>سهامداران</t>
  </si>
  <si>
    <t>منابع داخلي</t>
  </si>
  <si>
    <t>نرخ ارز</t>
  </si>
  <si>
    <t>نرخ متوسط</t>
  </si>
  <si>
    <t>نام محصول</t>
  </si>
  <si>
    <t>شرح محصولات</t>
  </si>
  <si>
    <t>سال آتی</t>
  </si>
  <si>
    <t>فروش داخلی</t>
  </si>
  <si>
    <t>فروش خارجی</t>
  </si>
  <si>
    <t>امضا</t>
  </si>
  <si>
    <t>نرخ و حجم فروش</t>
  </si>
  <si>
    <t>نوع ارز</t>
  </si>
  <si>
    <t>سود ناخالص</t>
  </si>
  <si>
    <t>سود عملیاتی</t>
  </si>
  <si>
    <t>مالیات بردرآمد</t>
  </si>
  <si>
    <t>سود خالص</t>
  </si>
  <si>
    <t>تعدیلات سنواتی</t>
  </si>
  <si>
    <t>اندوخته قانونی</t>
  </si>
  <si>
    <t>درصد تغییرات</t>
  </si>
  <si>
    <t>مواد مستقیم مصرفی</t>
  </si>
  <si>
    <t>جمع هزينه هاي توليد</t>
  </si>
  <si>
    <t>بهاي تمام شده كالاي تولید شده</t>
  </si>
  <si>
    <t>فروش</t>
  </si>
  <si>
    <t>تولید</t>
  </si>
  <si>
    <t>تعداد</t>
  </si>
  <si>
    <t>حقوق و مزایا</t>
  </si>
  <si>
    <t>انرژی</t>
  </si>
  <si>
    <t>اجاره</t>
  </si>
  <si>
    <t>حمل و نقل</t>
  </si>
  <si>
    <t>سایر</t>
  </si>
  <si>
    <t>معادل ريالي</t>
  </si>
  <si>
    <t>افزایش طی دوره</t>
  </si>
  <si>
    <t>کاهش طی دوره</t>
  </si>
  <si>
    <t>نوع قرارداد</t>
  </si>
  <si>
    <t>نرخ سود</t>
  </si>
  <si>
    <t>اصل</t>
  </si>
  <si>
    <t>فرع</t>
  </si>
  <si>
    <t xml:space="preserve">   فرع</t>
  </si>
  <si>
    <t xml:space="preserve">مانده </t>
  </si>
  <si>
    <t>مانده</t>
  </si>
  <si>
    <t>میلیون ریال</t>
  </si>
  <si>
    <t>.......</t>
  </si>
  <si>
    <t>بانک ها:</t>
  </si>
  <si>
    <t xml:space="preserve">جمع </t>
  </si>
  <si>
    <t>فروش و پيش دريافت</t>
  </si>
  <si>
    <t xml:space="preserve"> افزايش سرمايه </t>
  </si>
  <si>
    <t>سایر دریافتها</t>
  </si>
  <si>
    <t>پرداخت بدهيها</t>
  </si>
  <si>
    <t>دایم</t>
  </si>
  <si>
    <t>جمع حقوق و مزایا</t>
  </si>
  <si>
    <t xml:space="preserve">موجودي اول دوره </t>
  </si>
  <si>
    <t xml:space="preserve">مصرف </t>
  </si>
  <si>
    <t>موجودي پايان دوره</t>
  </si>
  <si>
    <t>یادداشت</t>
  </si>
  <si>
    <t>گردش حساب سود (زیان) انباشته پیش بینی شده</t>
  </si>
  <si>
    <t>مازاد(كسري)</t>
  </si>
  <si>
    <t>مانده وجه نقد پايان دوره</t>
  </si>
  <si>
    <t>مانده وجه نقد اول دوره</t>
  </si>
  <si>
    <t>2-</t>
  </si>
  <si>
    <t xml:space="preserve">نام محصول </t>
  </si>
  <si>
    <t>افزایش سرمایه</t>
  </si>
  <si>
    <t>ظرفیت:</t>
  </si>
  <si>
    <t>جمع فروش</t>
  </si>
  <si>
    <t>4- پیش بینی بهاي تمام شده كالاي فروش رفته:</t>
  </si>
  <si>
    <t>بهای تمام شده</t>
  </si>
  <si>
    <t xml:space="preserve"> خريد طي دوره </t>
  </si>
  <si>
    <t>.........</t>
  </si>
  <si>
    <t>سود فروش مواد اولیه</t>
  </si>
  <si>
    <t>هزینه های مالی</t>
  </si>
  <si>
    <t xml:space="preserve">  ريالي </t>
  </si>
  <si>
    <t xml:space="preserve"> ارزي</t>
  </si>
  <si>
    <t xml:space="preserve">سرمایه گذاری مورد نيازطرح طبق آخرين برآورد  </t>
  </si>
  <si>
    <t>اطلاعات بازده سرمایه گذاری</t>
  </si>
  <si>
    <t>منابع مالی تامین طرح</t>
  </si>
  <si>
    <t>مشخصات کلی طرح :</t>
  </si>
  <si>
    <t xml:space="preserve">نوع طرح :    ايجاد           توسعه             </t>
  </si>
  <si>
    <t xml:space="preserve">       جايگزيني      بهينه سازي</t>
  </si>
  <si>
    <t xml:space="preserve">سرمایه گذاری مورد نيازطرح طبق برآورد اولیه  </t>
  </si>
  <si>
    <t>هزینه های اداری، عمومی و فروش</t>
  </si>
  <si>
    <t>خلاصه اهم برنامه ها و مفروضات اصلی</t>
  </si>
  <si>
    <t>تغییرات هزینه ها</t>
  </si>
  <si>
    <t>حقوق و دستمزد:</t>
  </si>
  <si>
    <t>تولیدی</t>
  </si>
  <si>
    <t>اداری و فروش</t>
  </si>
  <si>
    <t>نوع</t>
  </si>
  <si>
    <t>مواد اولیه:</t>
  </si>
  <si>
    <t>واقعی</t>
  </si>
  <si>
    <t>………..</t>
  </si>
  <si>
    <t>2-2-</t>
  </si>
  <si>
    <t>بهاي تمام شده كالاي   فروش رفته</t>
  </si>
  <si>
    <t>ریال</t>
  </si>
  <si>
    <t>خالص درآمد اجاره</t>
  </si>
  <si>
    <t>عايدات ارزي :</t>
  </si>
  <si>
    <t>فروش صادراتي محصول</t>
  </si>
  <si>
    <t>جمع عايدات ارزي</t>
  </si>
  <si>
    <t>مصارف ارزي :</t>
  </si>
  <si>
    <t>مواد اوليه</t>
  </si>
  <si>
    <t>هزينه هاي سرمايه اي</t>
  </si>
  <si>
    <t>جمع مصارف ارزي</t>
  </si>
  <si>
    <t>مازاد (كسري) عايدات برمصرف ارز</t>
  </si>
  <si>
    <t xml:space="preserve"> اهم رویه های حسابداری:</t>
  </si>
  <si>
    <t>1-</t>
  </si>
  <si>
    <t>4-4- وضعیت کارکنان:</t>
  </si>
  <si>
    <t>3-4- پیش بینی سربارتوليد:</t>
  </si>
  <si>
    <t xml:space="preserve">پیش بینی در تاریخ </t>
  </si>
  <si>
    <t>.../.../...</t>
  </si>
  <si>
    <t>مقایسه اطلاعات پیش بینی و عملکرد واقعی در سالهای گذشته:</t>
  </si>
  <si>
    <t>واحد  سنجش</t>
  </si>
  <si>
    <t>واقعی/ آخرین پیش بینی</t>
  </si>
  <si>
    <t>5- پیش بینی هزينه هاي اداری، عمومي و فروش:</t>
  </si>
  <si>
    <t>تغییر نرخ (درصد)</t>
  </si>
  <si>
    <t xml:space="preserve">تغییر حجم (درصد) </t>
  </si>
  <si>
    <t>توقف و یا بهره برداری</t>
  </si>
  <si>
    <t>تغییر تعداد کارکنان (درصد)</t>
  </si>
  <si>
    <t>نام مواد اولیه</t>
  </si>
  <si>
    <t>تغییر حجم (درصد)</t>
  </si>
  <si>
    <t>سود فروش ضايعات</t>
  </si>
  <si>
    <t>تسهیلات مالی ریالی:</t>
  </si>
  <si>
    <t>تسهیلات مالی ارزی:</t>
  </si>
  <si>
    <t>سود هر سهم پیش بینی شده (بر مبنای آخرین تعداد سهام موجود)</t>
  </si>
  <si>
    <t>نرخ برابری</t>
  </si>
  <si>
    <t>......</t>
  </si>
  <si>
    <t xml:space="preserve">           </t>
  </si>
  <si>
    <t>درصد پیشرفت</t>
  </si>
  <si>
    <t>مالی</t>
  </si>
  <si>
    <t>فیزیکی</t>
  </si>
  <si>
    <t>9- سود هر سهم:</t>
  </si>
  <si>
    <t>12- پیش بینی اجـــراي طـرح ســـــرمــايـه اي:</t>
  </si>
  <si>
    <t>13-گزارش منابع و مصارف نقدی پیش بینی شده:</t>
  </si>
  <si>
    <t>14- پیش بینی منابع ومصاف ارزي:</t>
  </si>
  <si>
    <t>سرمایه گذاری مورد نيازطرح و نحوه تامین آن</t>
  </si>
  <si>
    <r>
      <t xml:space="preserve">موقت </t>
    </r>
    <r>
      <rPr>
        <sz val="12"/>
        <rFont val="B Mitra"/>
        <charset val="178"/>
      </rPr>
      <t>(از قبیل قراردادی و برون سپاری)</t>
    </r>
  </si>
  <si>
    <t>متوسط تعداد کارکنان (نفر)</t>
  </si>
  <si>
    <t>کارکنان بخش تولید</t>
  </si>
  <si>
    <t>کارکنان اداری، عمومی و فروش</t>
  </si>
  <si>
    <t>معادل ریالی
(میلیون ریال)</t>
  </si>
  <si>
    <t xml:space="preserve">11- پیش بینی هزینه مالی و وضعیت تسهیلات مالی: </t>
  </si>
  <si>
    <t>جمع تسهیلات مالی (ریالی و ارزی)</t>
  </si>
  <si>
    <t xml:space="preserve">سود تقسیمی هر سهم </t>
  </si>
  <si>
    <t>11-1- هزینه های مالی</t>
  </si>
  <si>
    <t>وصول مطالبات تجاری</t>
  </si>
  <si>
    <t xml:space="preserve">اعضاء هيأت مديره </t>
  </si>
  <si>
    <t xml:space="preserve">نام نماينده </t>
  </si>
  <si>
    <t xml:space="preserve">سمت </t>
  </si>
  <si>
    <t xml:space="preserve">شركت لعابيران </t>
  </si>
  <si>
    <t xml:space="preserve">شركت سرمايه گذاري صندوق بازنشستگي كشوري </t>
  </si>
  <si>
    <t xml:space="preserve">شركت سرمايه گذاري صدر تامين </t>
  </si>
  <si>
    <t xml:space="preserve">آقاي حميدرضا هوشياري </t>
  </si>
  <si>
    <t xml:space="preserve">آقاي محمد تقي اسدي </t>
  </si>
  <si>
    <t xml:space="preserve">آقاي جليل كاظمي قدس </t>
  </si>
  <si>
    <t xml:space="preserve">عضو  هيئت مديره - موظف </t>
  </si>
  <si>
    <t xml:space="preserve">عضو هيئت مديره -غير موظف </t>
  </si>
  <si>
    <t>شرکت كارخانجات كاشي و سراميك سعدي  (سهامی عام)</t>
  </si>
  <si>
    <t xml:space="preserve">شماره صفحه </t>
  </si>
  <si>
    <t xml:space="preserve">شرح </t>
  </si>
  <si>
    <t xml:space="preserve">بااحترام </t>
  </si>
  <si>
    <t xml:space="preserve">مفروضات مبناي تهيه صورت سود و زيان پيش بيني شده </t>
  </si>
  <si>
    <t xml:space="preserve">نائب رئيس هيئت مديره و مدير عامل </t>
  </si>
  <si>
    <t>سال 1391</t>
  </si>
  <si>
    <t>سال 1392</t>
  </si>
  <si>
    <t>خلاصه اهم برنامه ها و مفروضات شرکت در سال مالی منتهی به 1392/12/29 که مبنای تهیه این اطلاعات مالی قرار گرفته، به شرح  زیر است:</t>
  </si>
  <si>
    <t xml:space="preserve">سراميك </t>
  </si>
  <si>
    <t xml:space="preserve">صفر </t>
  </si>
  <si>
    <t xml:space="preserve">خاك </t>
  </si>
  <si>
    <t xml:space="preserve">رنگ و لعاب </t>
  </si>
  <si>
    <t xml:space="preserve">ساير </t>
  </si>
  <si>
    <t>صفر</t>
  </si>
  <si>
    <t xml:space="preserve">متر مربع </t>
  </si>
  <si>
    <t xml:space="preserve">كاشي و سراميك </t>
  </si>
  <si>
    <t xml:space="preserve">تن </t>
  </si>
  <si>
    <t>دلار</t>
  </si>
  <si>
    <t xml:space="preserve">دلار </t>
  </si>
  <si>
    <t xml:space="preserve">بانک تجارت </t>
  </si>
  <si>
    <t>عملكرد تا پايان سال 1391</t>
  </si>
  <si>
    <t>برآورد سال 1392</t>
  </si>
  <si>
    <t xml:space="preserve"> مخارج طرح تاپايان سال1392</t>
  </si>
  <si>
    <t>صورت سود و زيان پيش بيني  شده</t>
  </si>
  <si>
    <t>يورو</t>
  </si>
  <si>
    <t>فروش خالص</t>
  </si>
  <si>
    <t xml:space="preserve">بهای تمام شده کالای فروش رفته </t>
  </si>
  <si>
    <t>(حسابرسي نشده)</t>
  </si>
  <si>
    <t>خالص ساير  درآمدها و هزینه های غیرعملیاتی</t>
  </si>
  <si>
    <t>سود  قبل از ماليات‌</t>
  </si>
  <si>
    <t>سود   خالص</t>
  </si>
  <si>
    <t>سود انباشته در ابتدای سال</t>
  </si>
  <si>
    <t>سود انباشته در ابتدای سال- تعدیل شده</t>
  </si>
  <si>
    <t>سود سهام مصوب</t>
  </si>
  <si>
    <t xml:space="preserve">مصرف داخلي </t>
  </si>
  <si>
    <t xml:space="preserve">درآمد حاصل از جرائم تأخير </t>
  </si>
  <si>
    <t>1</t>
  </si>
  <si>
    <t>2</t>
  </si>
  <si>
    <t>خالص سایر درآمدها و هزينه هاي عملیاتی</t>
  </si>
  <si>
    <t>سود انباشته در پایان سال</t>
  </si>
  <si>
    <t>2-4</t>
  </si>
  <si>
    <t>مرجع قیمت گذاری</t>
  </si>
  <si>
    <t>2-5</t>
  </si>
  <si>
    <t xml:space="preserve">ظرفيت اسمي </t>
  </si>
  <si>
    <t xml:space="preserve">ظرفيت عملي </t>
  </si>
  <si>
    <t xml:space="preserve">ظرفيت پيش بيني شده </t>
  </si>
  <si>
    <t>2-6</t>
  </si>
  <si>
    <t>(تجدید ارائه شده)</t>
  </si>
  <si>
    <t>سايرمواد مصرفي</t>
  </si>
  <si>
    <t>تعمير و نگهداري داراييها</t>
  </si>
  <si>
    <t>6- پیش بینی خالص  ساير درآمدها و هزينه هاي عملياتي:</t>
  </si>
  <si>
    <t>8- پیش بینی خالص سايردرآمدها و هزينه هاي غيرعملياتي:</t>
  </si>
  <si>
    <t xml:space="preserve"> سودحاصل از سپرده هاي بانكي </t>
  </si>
  <si>
    <t xml:space="preserve">فروش داراييهاي ثابت </t>
  </si>
  <si>
    <t xml:space="preserve">تاريخچه فعاليت شركت </t>
  </si>
  <si>
    <t xml:space="preserve">خلاصه اهم رويه هاي حسابداري </t>
  </si>
  <si>
    <t>3</t>
  </si>
  <si>
    <t>4</t>
  </si>
  <si>
    <t>شركت كارخانجات كاشي و سراميك سعدي (سهامي عام )</t>
  </si>
  <si>
    <t>يادداشت توضيحي صورت سود و زيان پيش بيني  شده</t>
  </si>
  <si>
    <t>يادداشتهاي توضيحي صورت سود و زيان پيش بيني  شده</t>
  </si>
  <si>
    <t>3- پیش بینی  فروش :</t>
  </si>
  <si>
    <t xml:space="preserve">دستمزدمستقيم </t>
  </si>
  <si>
    <t>خالص افزايش  موجودی كالاي درجريان ساخت</t>
  </si>
  <si>
    <t xml:space="preserve">موجودي كالاي ساخته شده ابتداي سال </t>
  </si>
  <si>
    <t xml:space="preserve">موجودي كالاي ساخته شده پايان سال </t>
  </si>
  <si>
    <t xml:space="preserve">موجودی ابتداي سال </t>
  </si>
  <si>
    <t xml:space="preserve">موجودی پایان سال </t>
  </si>
  <si>
    <t>4-1 جدول گردش مقداری- ریالی موجودی کالا</t>
  </si>
  <si>
    <t>4-2- پیش بینی خرید و مصرف مواد اولیه:</t>
  </si>
  <si>
    <t>تسهیلات دریافتی از بانک ها (ارزي )</t>
  </si>
  <si>
    <t>تسهیلات دریافتی از بانک ها (ريالي  )</t>
  </si>
  <si>
    <t xml:space="preserve">فروش اقساطي </t>
  </si>
  <si>
    <t>2-1-</t>
  </si>
  <si>
    <t>2-3-</t>
  </si>
  <si>
    <t>2-3-2-</t>
  </si>
  <si>
    <t>2-3-1-</t>
  </si>
  <si>
    <t>سود فروش سايرداراييها</t>
  </si>
  <si>
    <t>سود فروش داراييهاي ثابت</t>
  </si>
  <si>
    <t xml:space="preserve">ميليون ريال </t>
  </si>
  <si>
    <t xml:space="preserve">بهينه ساز ي ماشين آلات توليدي جهت افزايش بهره وري  و جلوگيري از فرسوده شدن آن ها </t>
  </si>
  <si>
    <t xml:space="preserve">سال مالي  منتهي به 1393/12/29 </t>
  </si>
  <si>
    <t>سال 1393</t>
  </si>
  <si>
    <t>میزان تغییر در نرخ و حجم فروش محصولات در پیش بینی سال مالی 1393 نسبت به سال مالی قبل و همچنین مرجع قیمت گذاری محصولات به شرح زیر است:</t>
  </si>
  <si>
    <t>میزان تغییر در هزینه ها در پیش بینی سال مالی 1393 نسبت به سال مالی قبل به شرح زیر است:</t>
  </si>
  <si>
    <t>سال 1392 (سال آخر)</t>
  </si>
  <si>
    <t>سال 1391 (يكسال قبل)</t>
  </si>
  <si>
    <t>سال 1390 (دوسال قبل)</t>
  </si>
  <si>
    <t>سال 1389(سه سال قبل)</t>
  </si>
  <si>
    <t xml:space="preserve">بازار </t>
  </si>
  <si>
    <t xml:space="preserve">  92/11/30     (اولین پیش بینی)</t>
  </si>
  <si>
    <t xml:space="preserve">  91/11/30    (اولین پیش بینی)</t>
  </si>
  <si>
    <t xml:space="preserve">   90/11/30     (اولین پیش بینی)</t>
  </si>
  <si>
    <t xml:space="preserve">  89/11/30   (اولین پیش بینی)</t>
  </si>
  <si>
    <t xml:space="preserve">بانك تجارت </t>
  </si>
  <si>
    <t xml:space="preserve">بانك اقتصاد نوين </t>
  </si>
  <si>
    <t xml:space="preserve">قطعات يدكي </t>
  </si>
  <si>
    <t>صورت سود و زيان پيش بيني شده بر اساس استانداردهاي حسابداري تهيه شده و در تاريخ  92/11/30   تاييد هيأت مديره شركت رسيده است.</t>
  </si>
  <si>
    <t xml:space="preserve">صندوق بازنشستگي كشوري </t>
  </si>
  <si>
    <t xml:space="preserve">آقاي عبدالرضا رجائي </t>
  </si>
  <si>
    <t xml:space="preserve">آقاي مير فاضل مقدس فاضلي </t>
  </si>
  <si>
    <t xml:space="preserve">رئيس هيئت مديره -غير موظف </t>
  </si>
  <si>
    <t xml:space="preserve">شركت سرمايه گذاري صبا تأمين </t>
  </si>
  <si>
    <t xml:space="preserve">صورت سود و زيان پيش بيني شده براي سال مالي  منتهي به 29 اسفند ماه  </t>
  </si>
  <si>
    <t>توقف خط تولید محصول سراميك با ظرفیت 4175000 متر مربع در ماه اسفند ماه  سال 1393 به مدت 7 روز  جهت تعمیرات دوره ای</t>
  </si>
  <si>
    <t>رويه‌هاي‌ حسابداري‌ در تهيه‌ این اطلاعات‌ با رویه های بکارگرفته شده در تهیه  صورتهاي‌ مالي‌ سال مالي منتهی به 1392/12/29 به طور یکنواخت مورد استفاده قرار گرفته است.</t>
  </si>
  <si>
    <t xml:space="preserve">براي سال مالي  منتهي به 1393/12/29 </t>
  </si>
  <si>
    <t>2-16</t>
  </si>
  <si>
    <t>17</t>
  </si>
  <si>
    <t>18-19</t>
  </si>
  <si>
    <t>20</t>
  </si>
  <si>
    <t>به پيوست صورت سود و زيان پيش بيني شده شركت كارخانجات كاشي و سراميك سعدي (سهامي عام ) براي سال مالي  منتهي به 29 اسفند ماه 1393 بر تقديم ميگردد . اجزاي تشكيل دهنده صورت سود و زيان پيش بيني شده به قرار زير است :</t>
  </si>
  <si>
    <t xml:space="preserve">دوره بازگشت سرمايه : ساده:3 سال و 10 ماه و تنزيل شده :7 سال و 9 ماه </t>
  </si>
  <si>
    <t xml:space="preserve">خالص ارزش فعلي : 6/142  ميليون ريال </t>
  </si>
  <si>
    <t>درصد بازدهي موردانتظار: 20 درصد</t>
  </si>
  <si>
    <t xml:space="preserve"> نرخ بازده داخلي : 23/4 درصد</t>
  </si>
  <si>
    <t>تاريخ شروع طرح :  1390/10/01</t>
  </si>
  <si>
    <t>تاريخ خاتمه طرح : 1392/12/01</t>
  </si>
  <si>
    <t>86/07</t>
  </si>
  <si>
    <t>90</t>
  </si>
  <si>
    <t>13/93</t>
  </si>
  <si>
    <t>10</t>
  </si>
  <si>
    <t>افزايش سرمايه اين شركت از 98،500 ميليون ريال به 150،000 ميليون ريال در سه ماهه نخست سال مالي 1393 ثبت خواهد گرديد.</t>
  </si>
  <si>
    <t xml:space="preserve">چاپ ديجيتال در 6 ماهه دوم و ريكتيفاير نمودن كاشي ها با پيش بيني خريد ماشين چاپ ديجيتال و شرايط بازار </t>
  </si>
  <si>
    <t>تسهيلات ريالي اخذ شده از بانك تجارت تمامأ صرف تسويه بدهي ارزي گرديده و بات توجه به پيش بيني اخذ تسهيلات ريالي در تير ماه سود بابت 9 ماهه پاياني سال 93 ميباشد</t>
  </si>
  <si>
    <t>كل تسهيلات ارزي دريافتي از بانك تجارت در سال 1383 بمبلغ اصل 3،724،052 يورو تمامأ صرف ورود ماشين آلات گرديده كه در حال حاضر با توجه به كارشناسي بعمل آمده ارزش كارشناسي آنها بالاتر از ارزش دفتري مربوطه بوده كه در قالب استاندارد شماره 16 اصل سود دوره ساخت به بهاي تمام شده ماشين آلات در پايان سال 92 لحاظ و استهلاك مربوطه در اين ارتباط در سال فوق و در سال 93 لحاظ خواهد شد و با توجه به مكاتبات بعمل آمده پيش بيني ميگردد معادل ريالي آن از بانك تجارت تسهيلات اخذ و بدهي ارزي تمامأ به ريال تبديل گردد.</t>
  </si>
  <si>
    <t xml:space="preserve"> سود و كارمزد سنوات آتي </t>
  </si>
  <si>
    <t xml:space="preserve">مقدار مصرف در سال 92 </t>
  </si>
  <si>
    <t xml:space="preserve">هزینه انرژی(گاز)   -متر مكعب </t>
  </si>
  <si>
    <t xml:space="preserve">هزینه انرژی(برق )  -كيلو وات </t>
  </si>
  <si>
    <t>براي سال 93 مقدار گاز و برق مصرفي معادل سال 92 پيش بيني شده ولي مبلغ مصرف گاز و برق 30 درصد نسبت به سال 92 افزايش يافته است .</t>
  </si>
  <si>
    <t xml:space="preserve">    با توجه به تغيير در نوع طرح و سايز محصولات توليدي در سال 92 و 93 ميزان مصرف مواد اوليه عمدتأ از محل مواد خريداري شده تامين و نرخها متفاوت با نرخ موجودي ابتداي دوره ميباشد.</t>
  </si>
</sst>
</file>

<file path=xl/styles.xml><?xml version="1.0" encoding="utf-8"?>
<styleSheet xmlns="http://schemas.openxmlformats.org/spreadsheetml/2006/main">
  <numFmts count="7">
    <numFmt numFmtId="43" formatCode="_-* #,##0.00_-;_-* #,##0.00\-;_-* &quot;-&quot;??_-;_-@_-"/>
    <numFmt numFmtId="164" formatCode="#,##0;[Red]\(#,##0\);\-"/>
    <numFmt numFmtId="165" formatCode="#,##0;[Red]\(#,###\);\-\-\-"/>
    <numFmt numFmtId="166" formatCode="_-* #,##0_-;_-* #,##0\-;_-* &quot;-&quot;??_-;_-@_-"/>
    <numFmt numFmtId="167" formatCode="##,##0.00_-;[Red]\(#,###\);\-\-\-"/>
    <numFmt numFmtId="168" formatCode="##,##0_-;[Red]\(#,###\);\-\-\-"/>
    <numFmt numFmtId="169" formatCode="#,##0_ ;\-#,##0\ "/>
  </numFmts>
  <fonts count="77">
    <font>
      <sz val="10"/>
      <name val="Arial"/>
      <charset val="178"/>
    </font>
    <font>
      <b/>
      <sz val="10"/>
      <name val="Compset"/>
      <charset val="178"/>
    </font>
    <font>
      <sz val="10"/>
      <name val="Compset"/>
      <charset val="178"/>
    </font>
    <font>
      <sz val="10"/>
      <name val="Arial"/>
      <family val="2"/>
      <charset val="178"/>
    </font>
    <font>
      <b/>
      <sz val="10"/>
      <name val="Arial"/>
      <family val="2"/>
      <charset val="178"/>
    </font>
    <font>
      <sz val="10"/>
      <name val="Arial"/>
      <family val="2"/>
    </font>
    <font>
      <sz val="10"/>
      <name val="B Mitra"/>
      <charset val="178"/>
    </font>
    <font>
      <b/>
      <sz val="10"/>
      <name val="B Mitra"/>
      <charset val="178"/>
    </font>
    <font>
      <b/>
      <sz val="12"/>
      <name val="B Mitra"/>
      <charset val="178"/>
    </font>
    <font>
      <b/>
      <sz val="14"/>
      <name val="B Mitra"/>
      <charset val="178"/>
    </font>
    <font>
      <b/>
      <u/>
      <sz val="12"/>
      <name val="B Mitra"/>
      <charset val="178"/>
    </font>
    <font>
      <sz val="5"/>
      <name val="B Mitra"/>
      <charset val="178"/>
    </font>
    <font>
      <sz val="8"/>
      <name val="B Mitra"/>
      <charset val="178"/>
    </font>
    <font>
      <sz val="14"/>
      <name val="B Mitra"/>
      <charset val="178"/>
    </font>
    <font>
      <u/>
      <sz val="12"/>
      <name val="B Mitra"/>
      <charset val="178"/>
    </font>
    <font>
      <sz val="12"/>
      <name val="B Mitra"/>
      <charset val="178"/>
    </font>
    <font>
      <b/>
      <sz val="12"/>
      <name val="B Lotus"/>
      <charset val="178"/>
    </font>
    <font>
      <b/>
      <sz val="11"/>
      <name val="B Mitra"/>
      <charset val="178"/>
    </font>
    <font>
      <sz val="14"/>
      <name val="Arial"/>
      <family val="2"/>
    </font>
    <font>
      <u/>
      <sz val="14"/>
      <name val="B Mitra"/>
      <charset val="178"/>
    </font>
    <font>
      <b/>
      <sz val="16"/>
      <name val="B Mitra"/>
      <charset val="178"/>
    </font>
    <font>
      <sz val="16"/>
      <name val="B Mitra"/>
      <charset val="178"/>
    </font>
    <font>
      <sz val="12"/>
      <name val="Arial"/>
      <family val="2"/>
    </font>
    <font>
      <b/>
      <sz val="14"/>
      <color rgb="FF0070C0"/>
      <name val="B Mitra"/>
      <charset val="178"/>
    </font>
    <font>
      <sz val="12"/>
      <color theme="0" tint="-0.249977111117893"/>
      <name val="B Mitra"/>
      <charset val="178"/>
    </font>
    <font>
      <b/>
      <u/>
      <sz val="14"/>
      <color rgb="FF0070C0"/>
      <name val="B Titr"/>
      <charset val="178"/>
    </font>
    <font>
      <b/>
      <u/>
      <sz val="14"/>
      <color theme="1"/>
      <name val="B Titr"/>
      <charset val="178"/>
    </font>
    <font>
      <sz val="12"/>
      <color theme="1"/>
      <name val="B Mitra"/>
      <charset val="178"/>
    </font>
    <font>
      <sz val="14"/>
      <color theme="1"/>
      <name val="B Mitra"/>
      <charset val="178"/>
    </font>
    <font>
      <u/>
      <sz val="14"/>
      <color theme="1"/>
      <name val="B Mitra"/>
      <charset val="178"/>
    </font>
    <font>
      <b/>
      <sz val="10"/>
      <color theme="1"/>
      <name val="B Mitra"/>
      <charset val="178"/>
    </font>
    <font>
      <sz val="10"/>
      <color theme="1"/>
      <name val="B Mitra"/>
      <charset val="178"/>
    </font>
    <font>
      <sz val="10"/>
      <color theme="0"/>
      <name val="B Mitra"/>
      <charset val="178"/>
    </font>
    <font>
      <b/>
      <sz val="10"/>
      <color theme="0"/>
      <name val="B Mitra"/>
      <charset val="178"/>
    </font>
    <font>
      <sz val="18"/>
      <name val="B Mitra"/>
      <charset val="178"/>
    </font>
    <font>
      <sz val="16"/>
      <color theme="0" tint="-0.249977111117893"/>
      <name val="B Mitra"/>
      <charset val="178"/>
    </font>
    <font>
      <b/>
      <sz val="16"/>
      <name val="B Lotus"/>
      <charset val="178"/>
    </font>
    <font>
      <b/>
      <sz val="16"/>
      <color rgb="FF0070C0"/>
      <name val="B Titr"/>
      <charset val="178"/>
    </font>
    <font>
      <b/>
      <sz val="18"/>
      <name val="B Mitra"/>
      <charset val="178"/>
    </font>
    <font>
      <sz val="14"/>
      <color rgb="FF404040"/>
      <name val="B Mitra"/>
      <charset val="178"/>
    </font>
    <font>
      <sz val="13"/>
      <name val="B Mitra"/>
      <charset val="178"/>
    </font>
    <font>
      <b/>
      <i/>
      <sz val="11"/>
      <name val="B Mitra"/>
      <charset val="178"/>
    </font>
    <font>
      <sz val="11"/>
      <name val="Arial"/>
      <family val="2"/>
    </font>
    <font>
      <b/>
      <sz val="14"/>
      <color theme="1"/>
      <name val="B Mitra"/>
      <charset val="178"/>
    </font>
    <font>
      <sz val="16"/>
      <color rgb="FFFF0000"/>
      <name val="B Mitra"/>
      <charset val="178"/>
    </font>
    <font>
      <sz val="14"/>
      <color rgb="FF404040"/>
      <name val="Cambria"/>
      <family val="1"/>
    </font>
    <font>
      <sz val="14"/>
      <name val="Calibri"/>
      <family val="2"/>
    </font>
    <font>
      <b/>
      <sz val="14"/>
      <color rgb="FF404040"/>
      <name val="B Mitra"/>
      <charset val="178"/>
    </font>
    <font>
      <b/>
      <u/>
      <sz val="11"/>
      <color rgb="FF0070C0"/>
      <name val="B Titr"/>
      <charset val="178"/>
    </font>
    <font>
      <sz val="12"/>
      <name val="B Nazanin"/>
      <charset val="178"/>
    </font>
    <font>
      <b/>
      <sz val="11"/>
      <name val="Arial"/>
      <family val="2"/>
    </font>
    <font>
      <b/>
      <sz val="11"/>
      <name val="B Nazanin"/>
      <charset val="178"/>
    </font>
    <font>
      <sz val="10"/>
      <name val="2  Nazanin"/>
      <charset val="178"/>
    </font>
    <font>
      <b/>
      <sz val="11"/>
      <name val="2  Nazanin"/>
      <charset val="178"/>
    </font>
    <font>
      <sz val="10"/>
      <name val="Arial"/>
      <family val="2"/>
    </font>
    <font>
      <sz val="14"/>
      <name val="2  Mitra"/>
      <charset val="178"/>
    </font>
    <font>
      <sz val="16"/>
      <name val="2  Mitra"/>
      <charset val="178"/>
    </font>
    <font>
      <b/>
      <sz val="14"/>
      <name val="2  Nazanin"/>
      <charset val="178"/>
    </font>
    <font>
      <b/>
      <sz val="16"/>
      <name val="2  Nazanin"/>
      <charset val="178"/>
    </font>
    <font>
      <b/>
      <sz val="10"/>
      <name val="2  Nazanin"/>
      <charset val="178"/>
    </font>
    <font>
      <b/>
      <sz val="12"/>
      <name val="2  Nazanin"/>
      <charset val="178"/>
    </font>
    <font>
      <b/>
      <sz val="13"/>
      <name val="2  Nazanin"/>
      <charset val="178"/>
    </font>
    <font>
      <b/>
      <i/>
      <sz val="16"/>
      <name val="2  Nazanin"/>
      <charset val="178"/>
    </font>
    <font>
      <b/>
      <sz val="9"/>
      <name val="B Nazanin"/>
      <charset val="178"/>
    </font>
    <font>
      <b/>
      <sz val="72"/>
      <name val="2  Nazanin"/>
      <charset val="178"/>
    </font>
    <font>
      <u/>
      <sz val="9"/>
      <color rgb="FF0070C0"/>
      <name val="B Titr"/>
      <charset val="178"/>
    </font>
    <font>
      <sz val="12"/>
      <color rgb="FFFF0000"/>
      <name val="B Mitra"/>
      <charset val="178"/>
    </font>
    <font>
      <sz val="12"/>
      <name val="B Lotus"/>
      <charset val="178"/>
    </font>
    <font>
      <b/>
      <sz val="14"/>
      <color rgb="FFFF0000"/>
      <name val="B Mitra"/>
      <charset val="178"/>
    </font>
    <font>
      <sz val="10"/>
      <color rgb="FF404040"/>
      <name val="Cambria"/>
      <family val="1"/>
    </font>
    <font>
      <sz val="9"/>
      <color rgb="FF404040"/>
      <name val="Cambria"/>
      <family val="1"/>
    </font>
    <font>
      <sz val="14"/>
      <color rgb="FFC00000"/>
      <name val="B Mitra"/>
      <charset val="178"/>
    </font>
    <font>
      <b/>
      <sz val="14"/>
      <color rgb="FFC00000"/>
      <name val="B Mitra"/>
      <charset val="178"/>
    </font>
    <font>
      <sz val="16"/>
      <color rgb="FFC00000"/>
      <name val="B Mitra"/>
      <charset val="178"/>
    </font>
    <font>
      <b/>
      <sz val="16"/>
      <color rgb="FFC00000"/>
      <name val="B Lotus"/>
      <charset val="178"/>
    </font>
    <font>
      <b/>
      <sz val="14"/>
      <name val="B Lotus"/>
      <charset val="178"/>
    </font>
    <font>
      <sz val="12"/>
      <name val="2  Nazanin"/>
      <charset val="178"/>
    </font>
  </fonts>
  <fills count="5">
    <fill>
      <patternFill patternType="none"/>
    </fill>
    <fill>
      <patternFill patternType="gray125"/>
    </fill>
    <fill>
      <patternFill patternType="lightUp"/>
    </fill>
    <fill>
      <patternFill patternType="solid">
        <fgColor theme="0" tint="-4.9989318521683403E-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5" fillId="0" borderId="0"/>
    <xf numFmtId="43" fontId="54" fillId="0" borderId="0" applyFont="0" applyFill="0" applyBorder="0" applyAlignment="0" applyProtection="0"/>
  </cellStyleXfs>
  <cellXfs count="642">
    <xf numFmtId="0" fontId="0" fillId="0" borderId="0" xfId="0"/>
    <xf numFmtId="0" fontId="1" fillId="0" borderId="0" xfId="0" applyFont="1" applyAlignment="1">
      <alignment horizontal="center" vertical="center"/>
    </xf>
    <xf numFmtId="0" fontId="9" fillId="0" borderId="0" xfId="0" applyFont="1" applyAlignment="1">
      <alignment horizontal="center"/>
    </xf>
    <xf numFmtId="164" fontId="7" fillId="0" borderId="0" xfId="0" applyNumberFormat="1" applyFont="1" applyFill="1" applyAlignment="1">
      <alignment horizontal="center" vertical="center"/>
    </xf>
    <xf numFmtId="0" fontId="7" fillId="0" borderId="0" xfId="0" applyFont="1" applyAlignment="1">
      <alignment horizontal="center" vertical="center"/>
    </xf>
    <xf numFmtId="164" fontId="6" fillId="0" borderId="0" xfId="0" applyNumberFormat="1" applyFont="1" applyFill="1" applyAlignment="1">
      <alignment horizontal="center" vertical="center"/>
    </xf>
    <xf numFmtId="0" fontId="6" fillId="0" borderId="0" xfId="0" applyFont="1" applyAlignment="1">
      <alignment horizontal="center" vertical="center"/>
    </xf>
    <xf numFmtId="164" fontId="12" fillId="0" borderId="0" xfId="0" applyNumberFormat="1" applyFont="1" applyFill="1" applyAlignment="1">
      <alignment horizontal="center" vertical="center"/>
    </xf>
    <xf numFmtId="164" fontId="14" fillId="0" borderId="0" xfId="0" applyNumberFormat="1" applyFont="1" applyFill="1" applyAlignment="1">
      <alignment horizontal="center" vertical="center"/>
    </xf>
    <xf numFmtId="16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wrapText="1"/>
    </xf>
    <xf numFmtId="164" fontId="9" fillId="0" borderId="0" xfId="0" applyNumberFormat="1" applyFont="1" applyFill="1" applyAlignment="1">
      <alignment horizontal="center"/>
    </xf>
    <xf numFmtId="164" fontId="9" fillId="0" borderId="0" xfId="0" applyNumberFormat="1" applyFont="1" applyFill="1" applyAlignment="1">
      <alignment horizontal="center" readingOrder="2"/>
    </xf>
    <xf numFmtId="164" fontId="13" fillId="0" borderId="0" xfId="0" applyNumberFormat="1" applyFont="1" applyFill="1" applyAlignment="1">
      <alignment horizontal="center" readingOrder="2"/>
    </xf>
    <xf numFmtId="164" fontId="7" fillId="0" borderId="0" xfId="0" applyNumberFormat="1" applyFont="1" applyFill="1" applyAlignment="1">
      <alignment horizontal="right" readingOrder="2"/>
    </xf>
    <xf numFmtId="164" fontId="9" fillId="0" borderId="0" xfId="0" applyNumberFormat="1" applyFont="1" applyFill="1" applyAlignment="1">
      <alignment horizontal="right" readingOrder="2"/>
    </xf>
    <xf numFmtId="0" fontId="9" fillId="0" borderId="0" xfId="0" applyFont="1" applyAlignment="1">
      <alignment horizontal="right"/>
    </xf>
    <xf numFmtId="164" fontId="13" fillId="0" borderId="0" xfId="0" applyNumberFormat="1" applyFont="1" applyFill="1" applyAlignment="1">
      <alignment horizontal="center"/>
    </xf>
    <xf numFmtId="0" fontId="13" fillId="0" borderId="0" xfId="0" applyFont="1" applyAlignment="1">
      <alignment horizontal="center"/>
    </xf>
    <xf numFmtId="164" fontId="6" fillId="0" borderId="0" xfId="0" applyNumberFormat="1" applyFont="1" applyFill="1" applyAlignment="1">
      <alignment horizontal="center" readingOrder="2"/>
    </xf>
    <xf numFmtId="164" fontId="6" fillId="0" borderId="0" xfId="0" applyNumberFormat="1" applyFont="1" applyFill="1" applyAlignment="1">
      <alignment horizontal="right" wrapText="1" readingOrder="2"/>
    </xf>
    <xf numFmtId="0" fontId="15" fillId="0" borderId="0" xfId="0" applyFont="1" applyAlignment="1">
      <alignment readingOrder="2"/>
    </xf>
    <xf numFmtId="164" fontId="3" fillId="0" borderId="0" xfId="0" applyNumberFormat="1" applyFont="1" applyFill="1" applyAlignment="1">
      <alignment horizontal="center" vertical="center" readingOrder="2"/>
    </xf>
    <xf numFmtId="0" fontId="2" fillId="0" borderId="0" xfId="0" applyFont="1" applyAlignment="1">
      <alignment horizontal="center" vertical="center" readingOrder="2"/>
    </xf>
    <xf numFmtId="0" fontId="16" fillId="0" borderId="0" xfId="1" applyFont="1" applyFill="1" applyAlignment="1">
      <alignment vertical="center" readingOrder="2"/>
    </xf>
    <xf numFmtId="0" fontId="16" fillId="0" borderId="0" xfId="1" applyFont="1" applyFill="1" applyAlignment="1">
      <alignment horizontal="center" vertical="center" readingOrder="2"/>
    </xf>
    <xf numFmtId="0" fontId="16" fillId="0" borderId="0" xfId="1" applyFont="1" applyFill="1" applyAlignment="1">
      <alignment horizontal="right" vertical="center" readingOrder="2"/>
    </xf>
    <xf numFmtId="0" fontId="16" fillId="0" borderId="0" xfId="1" applyFont="1" applyFill="1" applyBorder="1" applyAlignment="1">
      <alignment horizontal="right" vertical="center" readingOrder="2"/>
    </xf>
    <xf numFmtId="164" fontId="7" fillId="0" borderId="0" xfId="1" applyNumberFormat="1" applyFont="1" applyFill="1" applyAlignment="1">
      <alignment horizontal="center" vertical="center" readingOrder="2"/>
    </xf>
    <xf numFmtId="164" fontId="7" fillId="0" borderId="0" xfId="1" applyNumberFormat="1" applyFont="1" applyFill="1" applyAlignment="1">
      <alignment horizontal="center" vertical="center"/>
    </xf>
    <xf numFmtId="164" fontId="6" fillId="0" borderId="0" xfId="1" applyNumberFormat="1" applyFont="1" applyFill="1"/>
    <xf numFmtId="164" fontId="7" fillId="0" borderId="0" xfId="1" applyNumberFormat="1" applyFont="1" applyFill="1" applyAlignment="1">
      <alignment readingOrder="2"/>
    </xf>
    <xf numFmtId="164" fontId="7" fillId="0" borderId="0" xfId="1" applyNumberFormat="1" applyFont="1" applyFill="1"/>
    <xf numFmtId="164" fontId="6" fillId="0" borderId="0" xfId="1" applyNumberFormat="1" applyFont="1" applyFill="1" applyAlignment="1">
      <alignment horizontal="center" vertical="center"/>
    </xf>
    <xf numFmtId="164" fontId="6" fillId="0" borderId="0" xfId="1" applyNumberFormat="1" applyFont="1" applyFill="1" applyBorder="1" applyAlignment="1">
      <alignment horizontal="center" vertical="center"/>
    </xf>
    <xf numFmtId="0" fontId="23" fillId="0" borderId="0" xfId="1" applyFont="1" applyFill="1" applyAlignment="1">
      <alignment horizontal="right" vertical="center" readingOrder="2"/>
    </xf>
    <xf numFmtId="0" fontId="9" fillId="0" borderId="0" xfId="1" applyFont="1" applyFill="1" applyBorder="1" applyAlignment="1">
      <alignment horizontal="right" vertical="center" readingOrder="2"/>
    </xf>
    <xf numFmtId="0" fontId="13" fillId="0" borderId="0" xfId="1" applyFont="1" applyFill="1" applyBorder="1" applyAlignment="1">
      <alignment horizontal="right" vertical="center" readingOrder="2"/>
    </xf>
    <xf numFmtId="0" fontId="9" fillId="0" borderId="0" xfId="1" applyFont="1" applyFill="1" applyAlignment="1">
      <alignment vertical="center" readingOrder="2"/>
    </xf>
    <xf numFmtId="0" fontId="8" fillId="0" borderId="0" xfId="1" applyFont="1" applyFill="1" applyAlignment="1">
      <alignment vertical="center" readingOrder="2"/>
    </xf>
    <xf numFmtId="0" fontId="13" fillId="0" borderId="0" xfId="1" applyFont="1" applyFill="1" applyAlignment="1">
      <alignment vertical="center" readingOrder="2"/>
    </xf>
    <xf numFmtId="0" fontId="24" fillId="0" borderId="0" xfId="1" applyFont="1" applyFill="1" applyAlignment="1">
      <alignment vertical="center" readingOrder="2"/>
    </xf>
    <xf numFmtId="0" fontId="13" fillId="0" borderId="0" xfId="1" applyFont="1" applyFill="1" applyBorder="1" applyAlignment="1">
      <alignment horizontal="center" vertical="center" readingOrder="2"/>
    </xf>
    <xf numFmtId="0" fontId="25" fillId="0" borderId="0" xfId="1" applyFont="1" applyFill="1" applyAlignment="1">
      <alignment horizontal="center" vertical="center" readingOrder="2"/>
    </xf>
    <xf numFmtId="0" fontId="15" fillId="0" borderId="0" xfId="0" applyFont="1"/>
    <xf numFmtId="0" fontId="25" fillId="0" borderId="0" xfId="1" applyFont="1" applyFill="1" applyAlignment="1">
      <alignment vertical="center" readingOrder="2"/>
    </xf>
    <xf numFmtId="0" fontId="7" fillId="0" borderId="0" xfId="1" applyFont="1" applyAlignment="1">
      <alignment horizontal="center" vertical="center"/>
    </xf>
    <xf numFmtId="0" fontId="6" fillId="0" borderId="0" xfId="1" applyFont="1" applyFill="1" applyAlignment="1">
      <alignment horizontal="right" vertical="center"/>
    </xf>
    <xf numFmtId="0" fontId="6" fillId="0" borderId="0" xfId="1" applyFont="1" applyAlignment="1">
      <alignment horizontal="center" vertical="center"/>
    </xf>
    <xf numFmtId="164" fontId="6" fillId="0" borderId="0" xfId="0" applyNumberFormat="1" applyFont="1" applyFill="1" applyBorder="1" applyAlignment="1">
      <alignment horizontal="center" vertical="center" readingOrder="2"/>
    </xf>
    <xf numFmtId="164" fontId="13" fillId="0" borderId="0" xfId="0" applyNumberFormat="1" applyFont="1" applyFill="1" applyAlignment="1">
      <alignment horizontal="right" readingOrder="2"/>
    </xf>
    <xf numFmtId="0" fontId="13" fillId="0" borderId="0" xfId="0" applyFont="1" applyAlignment="1">
      <alignment horizontal="right" readingOrder="2"/>
    </xf>
    <xf numFmtId="0" fontId="7" fillId="0" borderId="0" xfId="0" applyFont="1" applyBorder="1" applyAlignment="1">
      <alignment horizontal="center" vertical="center"/>
    </xf>
    <xf numFmtId="0" fontId="9" fillId="0" borderId="0" xfId="0" applyFont="1" applyFill="1" applyAlignment="1">
      <alignment horizontal="right" vertical="center"/>
    </xf>
    <xf numFmtId="164" fontId="13" fillId="0" borderId="0" xfId="0" applyNumberFormat="1" applyFont="1" applyFill="1" applyAlignment="1">
      <alignment horizontal="center" vertical="center"/>
    </xf>
    <xf numFmtId="0" fontId="13" fillId="0" borderId="1" xfId="0" applyFont="1" applyFill="1" applyBorder="1" applyAlignment="1">
      <alignment horizontal="center" vertical="center"/>
    </xf>
    <xf numFmtId="164" fontId="13" fillId="0" borderId="0" xfId="0" applyNumberFormat="1" applyFont="1" applyFill="1" applyBorder="1" applyAlignment="1">
      <alignment horizontal="center" vertical="center"/>
    </xf>
    <xf numFmtId="0" fontId="0" fillId="0" borderId="0" xfId="0" applyBorder="1"/>
    <xf numFmtId="0" fontId="19" fillId="0" borderId="0" xfId="1" applyFont="1" applyFill="1" applyAlignment="1">
      <alignment horizontal="center" vertical="center" readingOrder="2"/>
    </xf>
    <xf numFmtId="0" fontId="13" fillId="0" borderId="4" xfId="1" applyFont="1" applyFill="1" applyBorder="1" applyAlignment="1">
      <alignment vertical="center" readingOrder="2"/>
    </xf>
    <xf numFmtId="0" fontId="19" fillId="0" borderId="0" xfId="1" applyFont="1" applyFill="1" applyAlignment="1">
      <alignment vertical="center" readingOrder="2"/>
    </xf>
    <xf numFmtId="0" fontId="25" fillId="0" borderId="0" xfId="1" applyFont="1" applyFill="1" applyAlignment="1">
      <alignment horizontal="center" vertical="center" readingOrder="2"/>
    </xf>
    <xf numFmtId="0" fontId="13" fillId="0" borderId="0" xfId="0"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0" applyFont="1" applyFill="1" applyBorder="1" applyAlignment="1">
      <alignment horizontal="center" vertical="center" wrapText="1"/>
    </xf>
    <xf numFmtId="0" fontId="26" fillId="0" borderId="0" xfId="1" applyFont="1" applyFill="1" applyAlignment="1">
      <alignment horizontal="center" vertical="center" readingOrder="2"/>
    </xf>
    <xf numFmtId="0" fontId="27" fillId="0" borderId="4" xfId="1" applyFont="1" applyFill="1" applyBorder="1" applyAlignment="1">
      <alignment horizontal="center" vertical="center" readingOrder="2"/>
    </xf>
    <xf numFmtId="0" fontId="27" fillId="0" borderId="0" xfId="1" applyFont="1" applyFill="1" applyBorder="1" applyAlignment="1">
      <alignment horizontal="center" vertical="center" readingOrder="2"/>
    </xf>
    <xf numFmtId="0" fontId="28" fillId="0" borderId="0" xfId="1" applyFont="1" applyFill="1" applyBorder="1" applyAlignment="1">
      <alignment horizontal="center" vertical="center" readingOrder="2"/>
    </xf>
    <xf numFmtId="0" fontId="29" fillId="0" borderId="0" xfId="1" applyFont="1" applyFill="1" applyAlignment="1">
      <alignment horizontal="center" vertical="center" readingOrder="2"/>
    </xf>
    <xf numFmtId="164" fontId="28" fillId="0" borderId="0" xfId="1" applyNumberFormat="1" applyFont="1" applyFill="1"/>
    <xf numFmtId="0" fontId="29" fillId="0" borderId="0" xfId="1" applyFont="1" applyFill="1" applyAlignment="1">
      <alignment vertical="center" readingOrder="2"/>
    </xf>
    <xf numFmtId="164" fontId="28" fillId="0" borderId="0" xfId="1" applyNumberFormat="1" applyFont="1" applyFill="1" applyAlignment="1">
      <alignment horizontal="center"/>
    </xf>
    <xf numFmtId="0" fontId="28" fillId="0" borderId="0" xfId="1" applyFont="1" applyFill="1" applyAlignment="1">
      <alignment horizontal="center" vertical="center" readingOrder="2"/>
    </xf>
    <xf numFmtId="164" fontId="13" fillId="0" borderId="0" xfId="0" applyNumberFormat="1" applyFont="1" applyFill="1" applyBorder="1" applyAlignment="1">
      <alignment horizontal="center" vertical="center" readingOrder="2"/>
    </xf>
    <xf numFmtId="0" fontId="6" fillId="0" borderId="0" xfId="0" applyFont="1" applyFill="1" applyBorder="1" applyAlignment="1">
      <alignment horizontal="center" vertical="center"/>
    </xf>
    <xf numFmtId="0" fontId="9" fillId="0" borderId="0" xfId="0" applyFont="1" applyFill="1" applyBorder="1" applyAlignment="1">
      <alignment horizontal="right" vertical="center"/>
    </xf>
    <xf numFmtId="164" fontId="13" fillId="0" borderId="0" xfId="0" applyNumberFormat="1" applyFont="1" applyFill="1" applyBorder="1" applyAlignment="1">
      <alignment vertical="center" readingOrder="2"/>
    </xf>
    <xf numFmtId="0" fontId="13" fillId="0" borderId="0" xfId="0" applyFont="1" applyFill="1" applyBorder="1" applyAlignment="1">
      <alignment horizontal="right" vertical="center"/>
    </xf>
    <xf numFmtId="164" fontId="13" fillId="0" borderId="0" xfId="0" applyNumberFormat="1" applyFont="1" applyFill="1" applyBorder="1" applyAlignment="1">
      <alignment horizontal="right" vertical="center" readingOrder="2"/>
    </xf>
    <xf numFmtId="164" fontId="30" fillId="0" borderId="0" xfId="1" applyNumberFormat="1" applyFont="1" applyFill="1" applyAlignment="1">
      <alignment readingOrder="2"/>
    </xf>
    <xf numFmtId="164" fontId="31" fillId="0" borderId="0" xfId="1" applyNumberFormat="1" applyFont="1" applyFill="1"/>
    <xf numFmtId="0" fontId="31" fillId="0" borderId="0" xfId="1" applyFont="1" applyFill="1" applyBorder="1" applyAlignment="1">
      <alignment horizontal="center" vertical="center" readingOrder="2"/>
    </xf>
    <xf numFmtId="0" fontId="26" fillId="0" borderId="0" xfId="1" applyFont="1" applyFill="1" applyAlignment="1">
      <alignment vertical="center" readingOrder="2"/>
    </xf>
    <xf numFmtId="164" fontId="30" fillId="0" borderId="0" xfId="1" applyNumberFormat="1" applyFont="1" applyFill="1" applyAlignment="1">
      <alignment horizontal="center" vertical="center"/>
    </xf>
    <xf numFmtId="164" fontId="28" fillId="0" borderId="0" xfId="1" applyNumberFormat="1" applyFont="1" applyFill="1" applyAlignment="1">
      <alignment readingOrder="2"/>
    </xf>
    <xf numFmtId="0" fontId="28" fillId="0" borderId="0" xfId="1" applyFont="1" applyFill="1" applyAlignment="1">
      <alignment horizontal="right" vertical="center" readingOrder="2"/>
    </xf>
    <xf numFmtId="164" fontId="28" fillId="0" borderId="0" xfId="1" applyNumberFormat="1" applyFont="1" applyFill="1" applyAlignment="1">
      <alignment horizontal="center" vertical="center"/>
    </xf>
    <xf numFmtId="0" fontId="28" fillId="0" borderId="0" xfId="0" applyFont="1" applyAlignment="1">
      <alignment horizontal="right" wrapText="1" readingOrder="2"/>
    </xf>
    <xf numFmtId="164" fontId="31" fillId="0" borderId="0" xfId="1" applyNumberFormat="1" applyFont="1" applyFill="1" applyAlignment="1">
      <alignment readingOrder="2"/>
    </xf>
    <xf numFmtId="164" fontId="30" fillId="0" borderId="0" xfId="1" applyNumberFormat="1" applyFont="1" applyFill="1"/>
    <xf numFmtId="164" fontId="13" fillId="0" borderId="4" xfId="0" applyNumberFormat="1" applyFont="1" applyFill="1" applyBorder="1" applyAlignment="1">
      <alignment horizontal="center" vertical="center" readingOrder="2"/>
    </xf>
    <xf numFmtId="164" fontId="13" fillId="0" borderId="5" xfId="0" applyNumberFormat="1" applyFont="1" applyFill="1" applyBorder="1" applyAlignment="1">
      <alignment horizontal="center" vertical="center" readingOrder="2"/>
    </xf>
    <xf numFmtId="164" fontId="7" fillId="0" borderId="0" xfId="0" applyNumberFormat="1" applyFont="1" applyFill="1" applyBorder="1" applyAlignment="1">
      <alignment horizontal="center" readingOrder="2"/>
    </xf>
    <xf numFmtId="164" fontId="9" fillId="0" borderId="0" xfId="0" applyNumberFormat="1" applyFont="1" applyFill="1" applyBorder="1" applyAlignment="1">
      <alignment horizontal="center" readingOrder="2"/>
    </xf>
    <xf numFmtId="0" fontId="9" fillId="0" borderId="0" xfId="0" applyFont="1" applyBorder="1" applyAlignment="1">
      <alignment horizontal="center"/>
    </xf>
    <xf numFmtId="49" fontId="8" fillId="0" borderId="0" xfId="1" applyNumberFormat="1" applyFont="1" applyFill="1" applyBorder="1" applyAlignment="1">
      <alignment horizontal="right" vertical="center" readingOrder="2"/>
    </xf>
    <xf numFmtId="0" fontId="20" fillId="0" borderId="0" xfId="1" applyFont="1" applyFill="1" applyBorder="1" applyAlignment="1">
      <alignment horizontal="right" vertical="center" readingOrder="2"/>
    </xf>
    <xf numFmtId="0" fontId="21" fillId="0" borderId="0" xfId="1" applyFont="1" applyFill="1" applyBorder="1" applyAlignment="1">
      <alignment horizontal="right" vertical="center" readingOrder="2"/>
    </xf>
    <xf numFmtId="0" fontId="21" fillId="0" borderId="0" xfId="0" applyFont="1" applyBorder="1" applyAlignment="1">
      <alignment horizontal="center"/>
    </xf>
    <xf numFmtId="0" fontId="21" fillId="0" borderId="0" xfId="0" applyFont="1" applyAlignment="1">
      <alignment horizontal="center" vertical="center"/>
    </xf>
    <xf numFmtId="0" fontId="7" fillId="0" borderId="0" xfId="1" applyFont="1" applyFill="1" applyAlignment="1">
      <alignment horizontal="center" vertical="center"/>
    </xf>
    <xf numFmtId="0" fontId="15" fillId="0" borderId="0" xfId="1" applyFont="1" applyFill="1" applyBorder="1" applyAlignment="1">
      <alignment horizontal="center" vertical="center" textRotation="90" wrapText="1"/>
    </xf>
    <xf numFmtId="0" fontId="13" fillId="0" borderId="0" xfId="1" applyFont="1" applyFill="1" applyBorder="1" applyAlignment="1">
      <alignment horizontal="center" vertical="center" wrapText="1"/>
    </xf>
    <xf numFmtId="164" fontId="15" fillId="0" borderId="0" xfId="1" applyNumberFormat="1" applyFont="1" applyFill="1" applyBorder="1" applyAlignment="1">
      <alignment horizontal="center" vertical="center"/>
    </xf>
    <xf numFmtId="164" fontId="12" fillId="0" borderId="0" xfId="1" applyNumberFormat="1" applyFont="1" applyFill="1" applyBorder="1" applyAlignment="1" applyProtection="1">
      <alignment horizontal="right" vertical="center"/>
      <protection locked="0"/>
    </xf>
    <xf numFmtId="164" fontId="11" fillId="0" borderId="0" xfId="1" applyNumberFormat="1" applyFont="1" applyFill="1" applyBorder="1" applyAlignment="1">
      <alignment horizontal="right" vertical="center" wrapText="1" readingOrder="2"/>
    </xf>
    <xf numFmtId="164" fontId="15" fillId="0" borderId="0" xfId="1" applyNumberFormat="1" applyFont="1" applyFill="1" applyBorder="1" applyAlignment="1" applyProtection="1">
      <alignment horizontal="right" vertical="center"/>
      <protection locked="0"/>
    </xf>
    <xf numFmtId="164" fontId="12" fillId="0" borderId="0" xfId="1" applyNumberFormat="1" applyFont="1" applyFill="1" applyBorder="1" applyAlignment="1">
      <alignment horizontal="right" vertical="center"/>
    </xf>
    <xf numFmtId="164" fontId="15" fillId="0" borderId="0" xfId="1" applyNumberFormat="1" applyFont="1" applyFill="1" applyBorder="1" applyAlignment="1">
      <alignment horizontal="right" vertical="center"/>
    </xf>
    <xf numFmtId="0" fontId="13" fillId="0" borderId="4" xfId="1" applyFont="1" applyFill="1" applyBorder="1" applyAlignment="1">
      <alignment horizontal="center" vertical="center" wrapText="1"/>
    </xf>
    <xf numFmtId="164" fontId="13" fillId="0" borderId="6" xfId="0" applyNumberFormat="1" applyFont="1" applyFill="1" applyBorder="1" applyAlignment="1">
      <alignment horizontal="center" vertical="center" readingOrder="2"/>
    </xf>
    <xf numFmtId="0" fontId="6" fillId="0" borderId="0" xfId="0" applyFont="1" applyFill="1" applyBorder="1" applyAlignment="1">
      <alignment horizontal="center" vertical="center" wrapText="1"/>
    </xf>
    <xf numFmtId="0" fontId="15" fillId="0" borderId="0" xfId="0" applyFont="1" applyFill="1" applyBorder="1" applyAlignment="1">
      <alignment horizontal="right" vertical="center"/>
    </xf>
    <xf numFmtId="0" fontId="6" fillId="0" borderId="0" xfId="0" applyFont="1" applyFill="1" applyBorder="1" applyAlignment="1">
      <alignment horizontal="center" vertical="center" readingOrder="2"/>
    </xf>
    <xf numFmtId="0" fontId="6" fillId="0" borderId="0" xfId="0" applyFont="1" applyBorder="1" applyAlignment="1">
      <alignment horizontal="center" vertical="center"/>
    </xf>
    <xf numFmtId="0" fontId="15" fillId="0" borderId="0" xfId="0" applyFont="1" applyFill="1" applyBorder="1" applyAlignment="1">
      <alignment horizontal="right" vertical="center" readingOrder="2"/>
    </xf>
    <xf numFmtId="164" fontId="32" fillId="0" borderId="0" xfId="0" applyNumberFormat="1" applyFont="1" applyFill="1" applyBorder="1" applyAlignment="1">
      <alignment horizontal="center" vertical="center" readingOrder="2"/>
    </xf>
    <xf numFmtId="164" fontId="32"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13" fillId="0" borderId="0" xfId="0" applyFont="1" applyBorder="1" applyAlignment="1">
      <alignment horizontal="right" vertical="center" textRotation="135" readingOrder="2"/>
    </xf>
    <xf numFmtId="0" fontId="13" fillId="0" borderId="0" xfId="0" applyFont="1" applyFill="1" applyBorder="1" applyAlignment="1">
      <alignment horizontal="center" readingOrder="2"/>
    </xf>
    <xf numFmtId="0" fontId="15" fillId="0" borderId="0" xfId="0" applyFont="1" applyBorder="1" applyAlignment="1">
      <alignment readingOrder="2"/>
    </xf>
    <xf numFmtId="0" fontId="15" fillId="0" borderId="0" xfId="0" applyFont="1" applyBorder="1" applyAlignment="1">
      <alignment horizontal="center" readingOrder="2"/>
    </xf>
    <xf numFmtId="164" fontId="13" fillId="0" borderId="0" xfId="0" applyNumberFormat="1" applyFont="1" applyFill="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readingOrder="2"/>
    </xf>
    <xf numFmtId="0" fontId="13" fillId="0" borderId="0" xfId="0" applyFont="1" applyFill="1" applyBorder="1" applyAlignment="1">
      <alignment horizontal="right" vertical="center" readingOrder="2"/>
    </xf>
    <xf numFmtId="0" fontId="13" fillId="0" borderId="0" xfId="0" applyFont="1" applyFill="1" applyAlignment="1">
      <alignment horizontal="center" vertical="center"/>
    </xf>
    <xf numFmtId="0" fontId="13" fillId="0" borderId="0" xfId="0" applyFont="1" applyFill="1" applyBorder="1" applyAlignment="1">
      <alignment vertical="center"/>
    </xf>
    <xf numFmtId="0" fontId="18" fillId="0" borderId="0" xfId="0" applyFont="1" applyFill="1" applyBorder="1" applyAlignment="1">
      <alignment vertical="center"/>
    </xf>
    <xf numFmtId="0" fontId="6" fillId="0" borderId="0" xfId="0" applyFont="1" applyFill="1" applyAlignment="1">
      <alignment horizontal="center" vertical="center"/>
    </xf>
    <xf numFmtId="0" fontId="13" fillId="0" borderId="0" xfId="0" applyFont="1" applyFill="1"/>
    <xf numFmtId="0" fontId="13" fillId="0" borderId="0" xfId="0" applyFont="1" applyFill="1" applyBorder="1" applyAlignment="1">
      <alignment vertical="top" wrapText="1" readingOrder="2"/>
    </xf>
    <xf numFmtId="0" fontId="0" fillId="0" borderId="0" xfId="0" applyFill="1" applyBorder="1"/>
    <xf numFmtId="0" fontId="25" fillId="0" borderId="0" xfId="1" applyFont="1" applyFill="1" applyBorder="1" applyAlignment="1">
      <alignment vertical="center" readingOrder="2"/>
    </xf>
    <xf numFmtId="0" fontId="13" fillId="0" borderId="0" xfId="1" applyFont="1" applyFill="1" applyAlignment="1">
      <alignment horizontal="center" vertical="center" readingOrder="2"/>
    </xf>
    <xf numFmtId="0" fontId="9" fillId="0" borderId="0" xfId="1" applyFont="1" applyFill="1" applyAlignment="1">
      <alignment horizontal="center" vertical="center" readingOrder="2"/>
    </xf>
    <xf numFmtId="0" fontId="21" fillId="0" borderId="0" xfId="0" applyFont="1" applyAlignment="1">
      <alignment horizontal="center"/>
    </xf>
    <xf numFmtId="164" fontId="6" fillId="0" borderId="0" xfId="1" applyNumberFormat="1" applyFont="1" applyFill="1" applyBorder="1" applyAlignment="1">
      <alignment horizontal="center" vertical="center" wrapText="1" readingOrder="2"/>
    </xf>
    <xf numFmtId="0" fontId="15" fillId="0" borderId="0" xfId="0" applyFont="1" applyBorder="1" applyAlignment="1">
      <alignment horizontal="right" readingOrder="2"/>
    </xf>
    <xf numFmtId="0" fontId="15" fillId="0" borderId="0" xfId="0" applyFont="1" applyBorder="1" applyAlignment="1">
      <alignment horizontal="center" wrapText="1" readingOrder="2"/>
    </xf>
    <xf numFmtId="0" fontId="28" fillId="2" borderId="4" xfId="1" applyFont="1" applyFill="1" applyBorder="1" applyAlignment="1">
      <alignment horizontal="center" vertical="center" readingOrder="2"/>
    </xf>
    <xf numFmtId="164" fontId="9" fillId="0" borderId="0" xfId="1" applyNumberFormat="1" applyFont="1" applyFill="1" applyAlignment="1">
      <alignment horizontal="right" vertical="center" readingOrder="2"/>
    </xf>
    <xf numFmtId="0" fontId="6" fillId="0" borderId="0" xfId="0" applyFont="1"/>
    <xf numFmtId="0" fontId="6" fillId="0" borderId="0" xfId="0" applyFont="1" applyAlignment="1">
      <alignment horizontal="center"/>
    </xf>
    <xf numFmtId="0" fontId="13" fillId="0" borderId="0" xfId="0" applyFont="1"/>
    <xf numFmtId="0" fontId="25" fillId="0" borderId="0" xfId="1" applyFont="1" applyFill="1" applyAlignment="1">
      <alignment horizontal="center" vertical="center" readingOrder="2"/>
    </xf>
    <xf numFmtId="0" fontId="13" fillId="0" borderId="5" xfId="0" applyFont="1" applyFill="1" applyBorder="1" applyAlignment="1">
      <alignment horizontal="center" vertical="center"/>
    </xf>
    <xf numFmtId="0" fontId="25" fillId="0" borderId="0" xfId="1" applyFont="1" applyFill="1" applyAlignment="1">
      <alignment horizontal="center" vertical="center" readingOrder="2"/>
    </xf>
    <xf numFmtId="0" fontId="21" fillId="0" borderId="0" xfId="0" applyFont="1" applyAlignment="1"/>
    <xf numFmtId="164" fontId="9" fillId="0" borderId="0" xfId="0" applyNumberFormat="1" applyFont="1" applyFill="1" applyBorder="1" applyAlignment="1">
      <alignment horizontal="center" vertical="center"/>
    </xf>
    <xf numFmtId="0" fontId="13" fillId="0" borderId="1" xfId="0" applyFont="1" applyFill="1" applyBorder="1" applyAlignment="1">
      <alignment horizontal="center" vertical="center" wrapText="1" readingOrder="2"/>
    </xf>
    <xf numFmtId="0" fontId="6" fillId="0" borderId="0" xfId="0" applyFont="1" applyFill="1"/>
    <xf numFmtId="0" fontId="9" fillId="0" borderId="0" xfId="0" applyFont="1" applyFill="1" applyAlignment="1">
      <alignment horizontal="center" vertical="center"/>
    </xf>
    <xf numFmtId="164" fontId="9" fillId="0" borderId="0" xfId="0" applyNumberFormat="1" applyFont="1" applyFill="1" applyAlignment="1">
      <alignment horizontal="center" vertical="center"/>
    </xf>
    <xf numFmtId="0" fontId="6" fillId="0" borderId="0" xfId="0" applyFont="1" applyFill="1" applyBorder="1"/>
    <xf numFmtId="164" fontId="6" fillId="0" borderId="0" xfId="0" applyNumberFormat="1" applyFont="1" applyFill="1" applyBorder="1" applyAlignment="1">
      <alignment horizontal="right" vertical="center" readingOrder="2"/>
    </xf>
    <xf numFmtId="164" fontId="6" fillId="0" borderId="1" xfId="0" applyNumberFormat="1" applyFont="1" applyFill="1" applyBorder="1" applyAlignment="1">
      <alignment horizontal="center" vertical="center" readingOrder="2"/>
    </xf>
    <xf numFmtId="164" fontId="6" fillId="0" borderId="6" xfId="0" applyNumberFormat="1" applyFont="1" applyFill="1" applyBorder="1" applyAlignment="1">
      <alignment horizontal="center" vertical="center" readingOrder="2"/>
    </xf>
    <xf numFmtId="0" fontId="13" fillId="0" borderId="0" xfId="0" applyFont="1" applyFill="1" applyAlignment="1">
      <alignment horizontal="right" vertical="center"/>
    </xf>
    <xf numFmtId="0" fontId="21" fillId="0" borderId="4" xfId="1" applyFont="1" applyFill="1" applyBorder="1" applyAlignment="1">
      <alignment horizontal="center" vertical="center" readingOrder="2"/>
    </xf>
    <xf numFmtId="0" fontId="21" fillId="0" borderId="0" xfId="1" applyFont="1" applyFill="1" applyBorder="1" applyAlignment="1">
      <alignment horizontal="center" vertical="center" readingOrder="2"/>
    </xf>
    <xf numFmtId="0" fontId="13" fillId="0" borderId="0" xfId="1" applyFont="1" applyFill="1" applyBorder="1" applyAlignment="1">
      <alignment horizontal="center" vertical="center"/>
    </xf>
    <xf numFmtId="0" fontId="13" fillId="0" borderId="0" xfId="0" applyFont="1" applyFill="1" applyBorder="1" applyAlignment="1">
      <alignment horizontal="center" vertical="center"/>
    </xf>
    <xf numFmtId="0" fontId="9" fillId="0" borderId="0" xfId="0" applyFont="1" applyFill="1" applyBorder="1" applyAlignment="1">
      <alignment horizontal="right" readingOrder="2"/>
    </xf>
    <xf numFmtId="49" fontId="20" fillId="0" borderId="0" xfId="1" applyNumberFormat="1" applyFont="1" applyFill="1" applyBorder="1" applyAlignment="1">
      <alignment horizontal="right" vertical="center" readingOrder="2"/>
    </xf>
    <xf numFmtId="0" fontId="20" fillId="0" borderId="0" xfId="1" applyFont="1" applyFill="1" applyAlignment="1">
      <alignment vertical="center" readingOrder="2"/>
    </xf>
    <xf numFmtId="0" fontId="35" fillId="0" borderId="0" xfId="1" applyFont="1" applyFill="1" applyAlignment="1">
      <alignment vertical="center" readingOrder="2"/>
    </xf>
    <xf numFmtId="0" fontId="21" fillId="0" borderId="0" xfId="1" applyFont="1" applyFill="1" applyAlignment="1">
      <alignment horizontal="center" vertical="center" readingOrder="2"/>
    </xf>
    <xf numFmtId="0" fontId="36" fillId="0" borderId="0" xfId="1" applyFont="1" applyFill="1" applyAlignment="1">
      <alignment vertical="center" readingOrder="2"/>
    </xf>
    <xf numFmtId="0" fontId="21" fillId="0" borderId="0" xfId="0" applyFont="1" applyAlignment="1">
      <alignment horizontal="right" readingOrder="2"/>
    </xf>
    <xf numFmtId="0" fontId="21" fillId="0" borderId="0" xfId="0" applyFont="1" applyAlignment="1">
      <alignment readingOrder="2"/>
    </xf>
    <xf numFmtId="0" fontId="21" fillId="0" borderId="0" xfId="0" applyFont="1" applyBorder="1" applyAlignment="1">
      <alignment horizontal="right" vertical="center" textRotation="135" readingOrder="2"/>
    </xf>
    <xf numFmtId="0" fontId="21" fillId="0" borderId="0" xfId="0" applyFont="1" applyFill="1" applyBorder="1" applyAlignment="1">
      <alignment horizontal="center" vertical="center" wrapText="1" readingOrder="2"/>
    </xf>
    <xf numFmtId="0" fontId="21" fillId="0" borderId="0" xfId="0"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0" xfId="0" applyNumberFormat="1" applyFont="1" applyFill="1" applyAlignment="1">
      <alignment horizontal="center" vertical="center"/>
    </xf>
    <xf numFmtId="0" fontId="21" fillId="0" borderId="0" xfId="0" applyFont="1" applyFill="1" applyBorder="1" applyAlignment="1">
      <alignment horizontal="right" vertical="center" readingOrder="2"/>
    </xf>
    <xf numFmtId="0" fontId="13" fillId="0" borderId="0" xfId="0" applyFont="1" applyBorder="1" applyAlignment="1">
      <alignment horizontal="justify" vertical="top" wrapText="1" readingOrder="2"/>
    </xf>
    <xf numFmtId="0" fontId="13" fillId="0" borderId="0" xfId="0" applyFont="1" applyBorder="1" applyAlignment="1">
      <alignment horizontal="center" vertical="top" wrapText="1" readingOrder="2"/>
    </xf>
    <xf numFmtId="0" fontId="39" fillId="0" borderId="0" xfId="0" applyFont="1" applyBorder="1" applyAlignment="1">
      <alignment horizontal="center" vertical="top" wrapText="1" readingOrder="2"/>
    </xf>
    <xf numFmtId="0" fontId="39" fillId="3" borderId="0" xfId="0" applyFont="1" applyFill="1" applyBorder="1" applyAlignment="1">
      <alignment horizontal="center" vertical="top" wrapText="1" readingOrder="2"/>
    </xf>
    <xf numFmtId="0" fontId="39" fillId="3" borderId="4" xfId="0" applyFont="1" applyFill="1" applyBorder="1" applyAlignment="1">
      <alignment horizontal="center" vertical="top" wrapText="1" readingOrder="2"/>
    </xf>
    <xf numFmtId="0" fontId="39" fillId="0" borderId="0" xfId="0" applyFont="1" applyBorder="1" applyAlignment="1">
      <alignment horizontal="justify" vertical="top" wrapText="1" readingOrder="2"/>
    </xf>
    <xf numFmtId="164" fontId="7" fillId="0" borderId="0" xfId="0" applyNumberFormat="1" applyFont="1" applyFill="1" applyAlignment="1">
      <alignment horizontal="center"/>
    </xf>
    <xf numFmtId="0" fontId="7" fillId="0" borderId="0" xfId="0" applyFont="1" applyAlignment="1">
      <alignment horizontal="center"/>
    </xf>
    <xf numFmtId="164" fontId="7" fillId="0" borderId="0" xfId="0" applyNumberFormat="1" applyFont="1" applyFill="1" applyAlignment="1">
      <alignment horizontal="center" readingOrder="2"/>
    </xf>
    <xf numFmtId="164" fontId="9" fillId="0" borderId="0" xfId="0" applyNumberFormat="1" applyFont="1" applyFill="1" applyBorder="1" applyAlignment="1">
      <alignment horizontal="right" readingOrder="2"/>
    </xf>
    <xf numFmtId="0" fontId="7" fillId="0" borderId="0" xfId="0" applyFont="1" applyAlignment="1">
      <alignment horizontal="center" readingOrder="2"/>
    </xf>
    <xf numFmtId="164" fontId="3" fillId="0" borderId="0" xfId="0" applyNumberFormat="1" applyFont="1" applyFill="1" applyAlignment="1">
      <alignment horizontal="center" readingOrder="2"/>
    </xf>
    <xf numFmtId="0" fontId="2" fillId="0" borderId="0" xfId="0" applyFont="1" applyAlignment="1">
      <alignment horizontal="center" readingOrder="2"/>
    </xf>
    <xf numFmtId="164" fontId="6" fillId="0" borderId="0" xfId="0" applyNumberFormat="1" applyFont="1" applyFill="1" applyAlignment="1">
      <alignment horizontal="center"/>
    </xf>
    <xf numFmtId="0" fontId="13" fillId="0" borderId="0" xfId="0" applyFont="1" applyFill="1" applyBorder="1" applyAlignment="1">
      <alignment horizontal="center" wrapText="1"/>
    </xf>
    <xf numFmtId="164" fontId="4" fillId="0" borderId="0" xfId="0" applyNumberFormat="1" applyFont="1" applyFill="1" applyAlignment="1">
      <alignment horizontal="center"/>
    </xf>
    <xf numFmtId="0" fontId="1" fillId="0" borderId="0" xfId="0" applyFont="1" applyAlignment="1">
      <alignment horizontal="center"/>
    </xf>
    <xf numFmtId="164" fontId="13" fillId="0" borderId="0" xfId="0" applyNumberFormat="1" applyFont="1" applyFill="1" applyBorder="1" applyAlignment="1">
      <alignment horizontal="right"/>
    </xf>
    <xf numFmtId="164" fontId="13" fillId="0" borderId="0" xfId="0" applyNumberFormat="1" applyFont="1" applyFill="1" applyBorder="1" applyAlignment="1">
      <alignment horizontal="center"/>
    </xf>
    <xf numFmtId="0" fontId="13" fillId="0" borderId="0" xfId="0" applyFont="1" applyBorder="1" applyAlignment="1">
      <alignment horizontal="center" vertical="center" readingOrder="2"/>
    </xf>
    <xf numFmtId="0" fontId="21" fillId="0" borderId="0" xfId="0" applyFont="1" applyBorder="1" applyAlignment="1">
      <alignment horizontal="center" vertical="center" readingOrder="2"/>
    </xf>
    <xf numFmtId="49" fontId="8" fillId="0" borderId="0" xfId="1" applyNumberFormat="1" applyFont="1" applyFill="1" applyAlignment="1">
      <alignment horizontal="left" readingOrder="2"/>
    </xf>
    <xf numFmtId="0" fontId="38" fillId="0" borderId="0" xfId="1" applyFont="1" applyFill="1" applyBorder="1" applyAlignment="1">
      <alignment horizontal="right" readingOrder="2"/>
    </xf>
    <xf numFmtId="0" fontId="21" fillId="0" borderId="0" xfId="1" applyFont="1" applyFill="1" applyBorder="1" applyAlignment="1">
      <alignment horizontal="right" readingOrder="2"/>
    </xf>
    <xf numFmtId="0" fontId="15" fillId="0" borderId="0" xfId="0" applyFont="1" applyAlignment="1"/>
    <xf numFmtId="164" fontId="13" fillId="0" borderId="0" xfId="0" applyNumberFormat="1" applyFont="1" applyFill="1" applyBorder="1" applyAlignment="1">
      <alignment horizontal="center" vertical="center"/>
    </xf>
    <xf numFmtId="0" fontId="6" fillId="0" borderId="0" xfId="0" applyFont="1" applyAlignment="1">
      <alignment horizontal="center" vertical="center"/>
    </xf>
    <xf numFmtId="0" fontId="13" fillId="0" borderId="4" xfId="1" applyFont="1" applyFill="1" applyBorder="1" applyAlignment="1">
      <alignment horizontal="center" vertical="center" readingOrder="2"/>
    </xf>
    <xf numFmtId="0" fontId="21" fillId="0" borderId="4" xfId="1" applyFont="1" applyFill="1" applyBorder="1" applyAlignment="1">
      <alignment horizontal="center" vertical="center" readingOrder="2"/>
    </xf>
    <xf numFmtId="0" fontId="13" fillId="0" borderId="0" xfId="0" applyFont="1" applyFill="1" applyBorder="1" applyAlignment="1">
      <alignment horizontal="center" vertical="center"/>
    </xf>
    <xf numFmtId="49" fontId="8" fillId="0" borderId="0" xfId="1" applyNumberFormat="1" applyFont="1" applyFill="1" applyAlignment="1">
      <alignment horizontal="right" vertical="center" readingOrder="2"/>
    </xf>
    <xf numFmtId="0" fontId="37" fillId="0" borderId="0" xfId="1" applyFont="1" applyFill="1" applyAlignment="1">
      <alignment horizontal="right" vertical="center" readingOrder="2"/>
    </xf>
    <xf numFmtId="0" fontId="25" fillId="0" borderId="0" xfId="1" applyFont="1" applyFill="1" applyAlignment="1">
      <alignment horizontal="right" vertical="center" readingOrder="2"/>
    </xf>
    <xf numFmtId="49" fontId="15" fillId="0" borderId="0" xfId="1" applyNumberFormat="1" applyFont="1" applyFill="1" applyBorder="1" applyAlignment="1">
      <alignment horizontal="right" vertical="center" readingOrder="2"/>
    </xf>
    <xf numFmtId="49" fontId="20" fillId="0" borderId="0" xfId="1" applyNumberFormat="1" applyFont="1" applyFill="1" applyAlignment="1">
      <alignment horizontal="right" vertical="center" readingOrder="2"/>
    </xf>
    <xf numFmtId="0" fontId="13" fillId="0" borderId="4" xfId="1" applyFont="1" applyFill="1" applyBorder="1" applyAlignment="1">
      <alignment horizontal="center" vertical="center" wrapText="1" readingOrder="2"/>
    </xf>
    <xf numFmtId="0" fontId="21" fillId="0" borderId="0" xfId="1" applyFont="1" applyFill="1" applyBorder="1" applyAlignment="1">
      <alignment vertical="center" readingOrder="2"/>
    </xf>
    <xf numFmtId="0" fontId="13" fillId="0" borderId="0" xfId="1" applyFont="1" applyFill="1" applyBorder="1" applyAlignment="1">
      <alignment vertical="center" readingOrder="2"/>
    </xf>
    <xf numFmtId="0" fontId="5" fillId="0" borderId="0" xfId="0" applyFont="1"/>
    <xf numFmtId="0" fontId="13"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0" xfId="0" applyFont="1" applyFill="1" applyAlignment="1">
      <alignment vertical="center"/>
    </xf>
    <xf numFmtId="0" fontId="9" fillId="0" borderId="0" xfId="0" applyFont="1" applyFill="1" applyAlignment="1">
      <alignment horizontal="right" vertical="center" readingOrder="2"/>
    </xf>
    <xf numFmtId="164" fontId="9" fillId="0" borderId="0" xfId="0" applyNumberFormat="1" applyFont="1" applyFill="1" applyBorder="1" applyAlignment="1">
      <alignment horizontal="right" readingOrder="2"/>
    </xf>
    <xf numFmtId="164" fontId="13" fillId="0" borderId="0" xfId="0" applyNumberFormat="1" applyFont="1" applyFill="1" applyBorder="1" applyAlignment="1">
      <alignment horizontal="center" vertical="center" readingOrder="2"/>
    </xf>
    <xf numFmtId="0" fontId="41" fillId="0" borderId="0" xfId="0" applyFont="1" applyAlignment="1">
      <alignment horizontal="right" vertical="justify" wrapText="1"/>
    </xf>
    <xf numFmtId="0" fontId="21" fillId="0" borderId="0" xfId="1" applyFont="1" applyFill="1" applyBorder="1" applyAlignment="1">
      <alignment horizontal="center" vertical="center" readingOrder="2"/>
    </xf>
    <xf numFmtId="0" fontId="13" fillId="0" borderId="4" xfId="0" applyFont="1" applyFill="1" applyBorder="1" applyAlignment="1">
      <alignment horizontal="center" vertical="center"/>
    </xf>
    <xf numFmtId="0" fontId="13" fillId="0" borderId="4" xfId="0" applyFont="1" applyFill="1" applyBorder="1" applyAlignment="1">
      <alignment horizontal="center" readingOrder="2"/>
    </xf>
    <xf numFmtId="0" fontId="21" fillId="0" borderId="0" xfId="0" applyFont="1" applyFill="1" applyBorder="1" applyAlignment="1">
      <alignment horizontal="center" vertical="center"/>
    </xf>
    <xf numFmtId="0" fontId="13" fillId="0" borderId="0" xfId="0" applyFont="1" applyAlignment="1">
      <alignment horizontal="left"/>
    </xf>
    <xf numFmtId="0" fontId="18" fillId="0" borderId="0" xfId="0" applyFont="1"/>
    <xf numFmtId="0" fontId="13" fillId="0" borderId="4" xfId="0" applyFont="1" applyFill="1" applyBorder="1" applyAlignment="1">
      <alignment horizontal="center" vertical="center" readingOrder="2"/>
    </xf>
    <xf numFmtId="0" fontId="13" fillId="0" borderId="4" xfId="0" applyFont="1" applyFill="1" applyBorder="1" applyAlignment="1">
      <alignment horizontal="center" vertical="center" wrapText="1" readingOrder="2"/>
    </xf>
    <xf numFmtId="0" fontId="42" fillId="0" borderId="0" xfId="0" applyFont="1"/>
    <xf numFmtId="164" fontId="15" fillId="0" borderId="0" xfId="0"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9" fillId="0" borderId="0" xfId="0" applyFont="1" applyAlignment="1">
      <alignment readingOrder="2"/>
    </xf>
    <xf numFmtId="164" fontId="9" fillId="0" borderId="0" xfId="1" applyNumberFormat="1" applyFont="1" applyFill="1" applyAlignment="1">
      <alignment horizontal="center" vertical="center" readingOrder="2"/>
    </xf>
    <xf numFmtId="0" fontId="13" fillId="0" borderId="0" xfId="0" applyFont="1" applyFill="1" applyBorder="1" applyAlignment="1">
      <alignment horizontal="center" vertical="center"/>
    </xf>
    <xf numFmtId="164" fontId="13" fillId="0" borderId="0" xfId="0" applyNumberFormat="1" applyFont="1" applyFill="1" applyBorder="1" applyAlignment="1">
      <alignment horizontal="right" vertical="center" readingOrder="2"/>
    </xf>
    <xf numFmtId="164" fontId="13" fillId="0" borderId="0" xfId="0" applyNumberFormat="1" applyFont="1" applyFill="1" applyBorder="1" applyAlignment="1">
      <alignment horizontal="center" vertical="center"/>
    </xf>
    <xf numFmtId="164" fontId="9" fillId="0" borderId="0" xfId="0" applyNumberFormat="1" applyFont="1" applyFill="1" applyAlignment="1">
      <alignment horizontal="right" vertical="center" readingOrder="2"/>
    </xf>
    <xf numFmtId="164" fontId="13" fillId="0" borderId="0" xfId="0" applyNumberFormat="1" applyFont="1" applyFill="1" applyBorder="1" applyAlignment="1">
      <alignment horizontal="center" vertical="center" readingOrder="2"/>
    </xf>
    <xf numFmtId="0" fontId="13" fillId="0" borderId="4" xfId="0" applyFont="1" applyBorder="1" applyAlignment="1">
      <alignment horizontal="center" vertical="top" wrapText="1" readingOrder="2"/>
    </xf>
    <xf numFmtId="0" fontId="44" fillId="0" borderId="0" xfId="0" applyFont="1" applyBorder="1" applyAlignment="1">
      <alignment horizontal="center"/>
    </xf>
    <xf numFmtId="0" fontId="13" fillId="0" borderId="0" xfId="0" applyFont="1" applyFill="1" applyBorder="1" applyAlignment="1">
      <alignment horizontal="justify" vertical="top" wrapText="1" readingOrder="2"/>
    </xf>
    <xf numFmtId="164" fontId="13" fillId="0" borderId="0" xfId="0" applyNumberFormat="1" applyFont="1" applyFill="1" applyBorder="1" applyAlignment="1">
      <alignment horizontal="right" vertical="center" readingOrder="2"/>
    </xf>
    <xf numFmtId="164" fontId="13" fillId="0" borderId="0" xfId="0" applyNumberFormat="1" applyFont="1" applyFill="1" applyBorder="1" applyAlignment="1">
      <alignment horizontal="center" vertical="center" readingOrder="2"/>
    </xf>
    <xf numFmtId="0" fontId="13" fillId="0" borderId="0" xfId="0" applyFont="1" applyFill="1" applyBorder="1" applyAlignment="1">
      <alignment horizontal="right" readingOrder="2"/>
    </xf>
    <xf numFmtId="0" fontId="13" fillId="0" borderId="0" xfId="0" applyFont="1" applyFill="1" applyAlignment="1">
      <alignment vertical="center"/>
    </xf>
    <xf numFmtId="0" fontId="21" fillId="0" borderId="0" xfId="0" applyFont="1" applyAlignment="1">
      <alignment vertical="center" readingOrder="2"/>
    </xf>
    <xf numFmtId="0" fontId="21" fillId="0" borderId="5" xfId="0" applyFont="1" applyBorder="1" applyAlignment="1">
      <alignment vertical="center" readingOrder="2"/>
    </xf>
    <xf numFmtId="0" fontId="21" fillId="0" borderId="0" xfId="0" applyFont="1" applyBorder="1" applyAlignment="1">
      <alignment vertical="center" readingOrder="2"/>
    </xf>
    <xf numFmtId="0" fontId="9" fillId="0" borderId="0" xfId="0" applyFont="1" applyFill="1" applyBorder="1" applyAlignment="1">
      <alignment horizontal="right" vertical="top" wrapText="1" readingOrder="2"/>
    </xf>
    <xf numFmtId="0" fontId="13" fillId="0" borderId="4" xfId="0" applyFont="1" applyFill="1" applyBorder="1" applyAlignment="1">
      <alignment horizontal="center" vertical="top" wrapText="1" readingOrder="2"/>
    </xf>
    <xf numFmtId="0" fontId="18" fillId="0" borderId="0" xfId="0" applyFont="1" applyFill="1" applyBorder="1"/>
    <xf numFmtId="0" fontId="0" fillId="0" borderId="0" xfId="0" applyFill="1"/>
    <xf numFmtId="0" fontId="39" fillId="0" borderId="0" xfId="0" applyFont="1" applyFill="1" applyBorder="1" applyAlignment="1">
      <alignment horizontal="center" vertical="top" wrapText="1" readingOrder="2"/>
    </xf>
    <xf numFmtId="0" fontId="9" fillId="0" borderId="0" xfId="0" applyFont="1" applyFill="1" applyBorder="1" applyAlignment="1">
      <alignment horizontal="justify" vertical="top" wrapText="1" readingOrder="2"/>
    </xf>
    <xf numFmtId="0" fontId="45" fillId="0" borderId="0" xfId="0" applyFont="1" applyBorder="1" applyAlignment="1">
      <alignment horizontal="right" vertical="top" wrapText="1" readingOrder="2"/>
    </xf>
    <xf numFmtId="0" fontId="13" fillId="0" borderId="0" xfId="0" applyFont="1" applyFill="1" applyBorder="1" applyAlignment="1">
      <alignment horizontal="center" vertical="top" wrapText="1" readingOrder="2"/>
    </xf>
    <xf numFmtId="0" fontId="46" fillId="0" borderId="0" xfId="0" applyFont="1" applyBorder="1" applyAlignment="1">
      <alignment horizontal="center" vertical="top" wrapText="1" readingOrder="2"/>
    </xf>
    <xf numFmtId="0" fontId="47" fillId="0" borderId="0" xfId="0" applyFont="1" applyFill="1" applyBorder="1" applyAlignment="1">
      <alignment horizontal="justify" vertical="top" wrapText="1" readingOrder="2"/>
    </xf>
    <xf numFmtId="0" fontId="13" fillId="0" borderId="0" xfId="0" applyFont="1" applyBorder="1" applyAlignment="1">
      <alignment vertical="top" wrapText="1" readingOrder="2"/>
    </xf>
    <xf numFmtId="0" fontId="18" fillId="0" borderId="0" xfId="0" applyFont="1" applyBorder="1"/>
    <xf numFmtId="0" fontId="18" fillId="0" borderId="0" xfId="0" applyFont="1" applyFill="1"/>
    <xf numFmtId="0" fontId="13" fillId="0" borderId="0" xfId="0" applyFont="1" applyAlignment="1">
      <alignment horizontal="right" wrapText="1"/>
    </xf>
    <xf numFmtId="0" fontId="48" fillId="0" borderId="0" xfId="1" applyFont="1" applyFill="1" applyAlignment="1">
      <alignment horizontal="center" vertical="center" readingOrder="2"/>
    </xf>
    <xf numFmtId="0" fontId="13" fillId="0" borderId="0" xfId="0" applyFont="1" applyAlignment="1">
      <alignment horizontal="right" wrapText="1"/>
    </xf>
    <xf numFmtId="0" fontId="13" fillId="0" borderId="0" xfId="0" applyFont="1" applyAlignment="1">
      <alignment horizontal="right" vertical="center" wrapText="1"/>
    </xf>
    <xf numFmtId="0" fontId="13" fillId="0" borderId="4" xfId="0" applyFont="1" applyBorder="1" applyAlignment="1">
      <alignment horizontal="center" vertical="center" wrapText="1"/>
    </xf>
    <xf numFmtId="49" fontId="13" fillId="0" borderId="0" xfId="0" applyNumberFormat="1" applyFont="1"/>
    <xf numFmtId="49" fontId="50" fillId="0" borderId="0" xfId="0" applyNumberFormat="1" applyFont="1" applyAlignment="1">
      <alignment horizontal="center" vertical="center"/>
    </xf>
    <xf numFmtId="49" fontId="50" fillId="0" borderId="0" xfId="0" applyNumberFormat="1" applyFont="1" applyAlignment="1">
      <alignment horizontal="center"/>
    </xf>
    <xf numFmtId="0" fontId="17" fillId="0" borderId="8" xfId="0" applyFont="1" applyBorder="1" applyAlignment="1">
      <alignment horizontal="center" vertical="center" wrapText="1" readingOrder="2"/>
    </xf>
    <xf numFmtId="0" fontId="52" fillId="0" borderId="0" xfId="0" applyFont="1"/>
    <xf numFmtId="49" fontId="53" fillId="0" borderId="0" xfId="0" applyNumberFormat="1" applyFont="1" applyAlignment="1">
      <alignment horizontal="center" vertical="top"/>
    </xf>
    <xf numFmtId="0" fontId="13" fillId="0" borderId="0" xfId="1" applyFont="1" applyFill="1" applyBorder="1" applyAlignment="1">
      <alignment horizontal="center" vertical="center" readingOrder="2"/>
    </xf>
    <xf numFmtId="165" fontId="28" fillId="0" borderId="4" xfId="1" applyNumberFormat="1" applyFont="1" applyFill="1" applyBorder="1" applyAlignment="1">
      <alignment horizontal="center" vertical="center" readingOrder="2"/>
    </xf>
    <xf numFmtId="165" fontId="28" fillId="0" borderId="0" xfId="1" applyNumberFormat="1" applyFont="1" applyFill="1" applyAlignment="1">
      <alignment horizontal="center" vertical="center" readingOrder="2"/>
    </xf>
    <xf numFmtId="165" fontId="28" fillId="0" borderId="3" xfId="1" applyNumberFormat="1" applyFont="1" applyFill="1" applyBorder="1" applyAlignment="1">
      <alignment horizontal="center" vertical="center" readingOrder="2"/>
    </xf>
    <xf numFmtId="165" fontId="28" fillId="0" borderId="2" xfId="1" applyNumberFormat="1" applyFont="1" applyFill="1" applyBorder="1" applyAlignment="1">
      <alignment horizontal="center" vertical="center" readingOrder="2"/>
    </xf>
    <xf numFmtId="165" fontId="28" fillId="0" borderId="0" xfId="1" applyNumberFormat="1" applyFont="1" applyFill="1" applyBorder="1" applyAlignment="1">
      <alignment horizontal="center" vertical="center" readingOrder="2"/>
    </xf>
    <xf numFmtId="3" fontId="28" fillId="0" borderId="0" xfId="1" applyNumberFormat="1" applyFont="1" applyFill="1" applyAlignment="1">
      <alignment horizontal="center" vertical="center" readingOrder="2"/>
    </xf>
    <xf numFmtId="3" fontId="28" fillId="0" borderId="0" xfId="1" applyNumberFormat="1" applyFont="1" applyFill="1" applyBorder="1" applyAlignment="1">
      <alignment horizontal="center" vertical="center" readingOrder="2"/>
    </xf>
    <xf numFmtId="3" fontId="28" fillId="0" borderId="5" xfId="1" applyNumberFormat="1" applyFont="1" applyFill="1" applyBorder="1" applyAlignment="1">
      <alignment horizontal="center" vertical="center" readingOrder="2"/>
    </xf>
    <xf numFmtId="3" fontId="28" fillId="0" borderId="4" xfId="1" applyNumberFormat="1" applyFont="1" applyFill="1" applyBorder="1" applyAlignment="1">
      <alignment horizontal="center" vertical="center" readingOrder="2"/>
    </xf>
    <xf numFmtId="3" fontId="28" fillId="0" borderId="6" xfId="1" applyNumberFormat="1" applyFont="1" applyFill="1" applyBorder="1" applyAlignment="1">
      <alignment horizontal="center" vertical="center" readingOrder="2"/>
    </xf>
    <xf numFmtId="3" fontId="28" fillId="0" borderId="2" xfId="1" applyNumberFormat="1" applyFont="1" applyFill="1" applyBorder="1" applyAlignment="1">
      <alignment horizontal="center" vertical="center" readingOrder="2"/>
    </xf>
    <xf numFmtId="9" fontId="13" fillId="0" borderId="0" xfId="1" applyNumberFormat="1" applyFont="1" applyFill="1" applyBorder="1" applyAlignment="1">
      <alignment horizontal="center" vertical="center" readingOrder="2"/>
    </xf>
    <xf numFmtId="166" fontId="6" fillId="0" borderId="0" xfId="2" applyNumberFormat="1" applyFont="1" applyFill="1" applyBorder="1" applyAlignment="1">
      <alignment horizontal="center" vertical="center" readingOrder="2"/>
    </xf>
    <xf numFmtId="166" fontId="6" fillId="0" borderId="0" xfId="2" applyNumberFormat="1" applyFont="1" applyFill="1" applyBorder="1" applyAlignment="1">
      <alignment horizontal="right" vertical="center" readingOrder="2"/>
    </xf>
    <xf numFmtId="166" fontId="6" fillId="0" borderId="0" xfId="2" applyNumberFormat="1" applyFont="1" applyFill="1" applyBorder="1" applyAlignment="1">
      <alignment horizontal="right" vertical="center" wrapText="1" readingOrder="2"/>
    </xf>
    <xf numFmtId="166" fontId="6" fillId="0" borderId="6" xfId="2" applyNumberFormat="1" applyFont="1" applyFill="1" applyBorder="1" applyAlignment="1">
      <alignment horizontal="center" vertical="center" readingOrder="2"/>
    </xf>
    <xf numFmtId="3" fontId="13" fillId="0" borderId="0" xfId="1" applyNumberFormat="1" applyFont="1" applyFill="1" applyBorder="1" applyAlignment="1">
      <alignment horizontal="center" vertical="center" readingOrder="2"/>
    </xf>
    <xf numFmtId="3" fontId="13" fillId="0" borderId="0" xfId="0" applyNumberFormat="1" applyFont="1" applyFill="1" applyBorder="1" applyAlignment="1">
      <alignment horizontal="center" vertical="center" readingOrder="2"/>
    </xf>
    <xf numFmtId="3" fontId="6" fillId="0" borderId="0" xfId="0" applyNumberFormat="1" applyFont="1" applyFill="1" applyBorder="1" applyAlignment="1">
      <alignment horizontal="center" vertical="center" readingOrder="2"/>
    </xf>
    <xf numFmtId="3" fontId="6" fillId="0" borderId="0" xfId="0" applyNumberFormat="1" applyFont="1" applyFill="1" applyBorder="1" applyAlignment="1">
      <alignment horizontal="center" vertical="center"/>
    </xf>
    <xf numFmtId="3" fontId="13" fillId="0" borderId="5" xfId="0" applyNumberFormat="1" applyFont="1" applyFill="1" applyBorder="1" applyAlignment="1">
      <alignment horizontal="center" vertical="center" readingOrder="2"/>
    </xf>
    <xf numFmtId="3" fontId="13" fillId="0" borderId="6" xfId="0" applyNumberFormat="1" applyFont="1" applyFill="1" applyBorder="1" applyAlignment="1">
      <alignment horizontal="center" vertical="center" readingOrder="2"/>
    </xf>
    <xf numFmtId="167" fontId="13" fillId="0" borderId="0" xfId="0" applyNumberFormat="1" applyFont="1" applyFill="1" applyBorder="1" applyAlignment="1">
      <alignment horizontal="center" vertical="center" readingOrder="2"/>
    </xf>
    <xf numFmtId="167" fontId="13" fillId="0" borderId="0" xfId="1" applyNumberFormat="1" applyFont="1" applyFill="1" applyBorder="1" applyAlignment="1">
      <alignment horizontal="center" vertical="center" readingOrder="2"/>
    </xf>
    <xf numFmtId="0" fontId="6" fillId="0" borderId="0" xfId="0" applyFont="1" applyBorder="1" applyAlignment="1">
      <alignment readingOrder="2"/>
    </xf>
    <xf numFmtId="0" fontId="6" fillId="0" borderId="0" xfId="0" applyFont="1" applyAlignment="1">
      <alignment readingOrder="2"/>
    </xf>
    <xf numFmtId="166" fontId="6" fillId="0" borderId="0" xfId="2" applyNumberFormat="1" applyFont="1" applyFill="1" applyBorder="1" applyAlignment="1">
      <alignment horizontal="center" vertical="center"/>
    </xf>
    <xf numFmtId="0" fontId="15" fillId="0" borderId="1" xfId="0" applyFont="1" applyBorder="1" applyAlignment="1">
      <alignment horizontal="center" vertical="center" readingOrder="2"/>
    </xf>
    <xf numFmtId="0" fontId="15" fillId="0" borderId="0" xfId="0" applyFont="1" applyBorder="1" applyAlignment="1">
      <alignment horizontal="center" vertical="center" readingOrder="2"/>
    </xf>
    <xf numFmtId="0" fontId="15" fillId="0" borderId="1" xfId="0" applyFont="1" applyFill="1" applyBorder="1" applyAlignment="1">
      <alignment horizontal="center" vertical="center" wrapText="1" readingOrder="2"/>
    </xf>
    <xf numFmtId="0" fontId="15" fillId="0" borderId="1" xfId="0" applyFont="1" applyBorder="1" applyAlignment="1">
      <alignment horizontal="center" vertical="center" wrapText="1" readingOrder="2"/>
    </xf>
    <xf numFmtId="0" fontId="15" fillId="0" borderId="0" xfId="0" applyFont="1" applyBorder="1" applyAlignment="1">
      <alignment vertical="center" readingOrder="2"/>
    </xf>
    <xf numFmtId="0" fontId="15" fillId="0" borderId="5" xfId="0" applyFont="1" applyBorder="1" applyAlignment="1">
      <alignment horizontal="center" vertical="center" wrapText="1" readingOrder="2"/>
    </xf>
    <xf numFmtId="0" fontId="15" fillId="0" borderId="5" xfId="0" applyFont="1" applyBorder="1" applyAlignment="1">
      <alignment horizontal="center" vertical="center" readingOrder="2"/>
    </xf>
    <xf numFmtId="166" fontId="6" fillId="0" borderId="0" xfId="0" applyNumberFormat="1" applyFont="1" applyBorder="1" applyAlignment="1">
      <alignment readingOrder="2"/>
    </xf>
    <xf numFmtId="164" fontId="6" fillId="0" borderId="6" xfId="0" applyNumberFormat="1" applyFont="1" applyFill="1" applyBorder="1" applyAlignment="1">
      <alignment horizontal="center" vertical="center"/>
    </xf>
    <xf numFmtId="167" fontId="28" fillId="0" borderId="0" xfId="1" applyNumberFormat="1" applyFont="1" applyFill="1" applyAlignment="1">
      <alignment horizontal="center" vertical="center" readingOrder="2"/>
    </xf>
    <xf numFmtId="167" fontId="13" fillId="0" borderId="4" xfId="0" applyNumberFormat="1" applyFont="1" applyBorder="1" applyAlignment="1">
      <alignment horizontal="center" vertical="top" wrapText="1" readingOrder="2"/>
    </xf>
    <xf numFmtId="0" fontId="15" fillId="0" borderId="0" xfId="0" applyFont="1" applyFill="1" applyBorder="1" applyAlignment="1">
      <alignment horizontal="right" readingOrder="2"/>
    </xf>
    <xf numFmtId="0" fontId="6" fillId="0" borderId="0" xfId="0" applyFont="1" applyAlignment="1">
      <alignment horizontal="center" vertical="center" shrinkToFit="1"/>
    </xf>
    <xf numFmtId="0" fontId="9" fillId="0" borderId="0" xfId="0" applyFont="1" applyFill="1" applyBorder="1" applyAlignment="1">
      <alignment horizontal="right" vertical="center" shrinkToFit="1" readingOrder="2"/>
    </xf>
    <xf numFmtId="164" fontId="9" fillId="0" borderId="0" xfId="0" applyNumberFormat="1" applyFont="1" applyFill="1" applyBorder="1" applyAlignment="1">
      <alignment horizontal="right" vertical="center" shrinkToFit="1" readingOrder="2"/>
    </xf>
    <xf numFmtId="164" fontId="7" fillId="0" borderId="0" xfId="0" applyNumberFormat="1" applyFont="1" applyFill="1" applyAlignment="1">
      <alignment horizontal="center" vertical="center" shrinkToFit="1"/>
    </xf>
    <xf numFmtId="0" fontId="7" fillId="0" borderId="0" xfId="0" applyFont="1" applyAlignment="1">
      <alignment horizontal="center" vertical="center" shrinkToFit="1"/>
    </xf>
    <xf numFmtId="164" fontId="8" fillId="0" borderId="0" xfId="0" applyNumberFormat="1" applyFont="1" applyFill="1" applyBorder="1" applyAlignment="1">
      <alignment horizontal="right" shrinkToFit="1"/>
    </xf>
    <xf numFmtId="0" fontId="6" fillId="0" borderId="0" xfId="0" applyFont="1" applyBorder="1" applyAlignment="1">
      <alignment horizontal="center" vertical="center" shrinkToFit="1"/>
    </xf>
    <xf numFmtId="164" fontId="6" fillId="0" borderId="0" xfId="0" applyNumberFormat="1" applyFont="1" applyFill="1" applyBorder="1" applyAlignment="1">
      <alignment horizontal="center" vertical="center" shrinkToFit="1"/>
    </xf>
    <xf numFmtId="0" fontId="13" fillId="0" borderId="0" xfId="0" applyFont="1" applyFill="1" applyBorder="1" applyAlignment="1">
      <alignment horizontal="right" vertical="center" shrinkToFit="1"/>
    </xf>
    <xf numFmtId="164" fontId="13" fillId="0" borderId="0" xfId="0" applyNumberFormat="1" applyFont="1" applyFill="1" applyBorder="1" applyAlignment="1">
      <alignment horizontal="center" vertical="center" shrinkToFit="1"/>
    </xf>
    <xf numFmtId="0" fontId="13" fillId="0" borderId="0" xfId="0" applyFont="1" applyFill="1" applyBorder="1" applyAlignment="1">
      <alignment vertical="center" shrinkToFit="1"/>
    </xf>
    <xf numFmtId="49" fontId="13" fillId="0" borderId="0" xfId="0" applyNumberFormat="1" applyFont="1" applyFill="1" applyBorder="1" applyAlignment="1">
      <alignment horizontal="right" vertical="center" shrinkToFit="1"/>
    </xf>
    <xf numFmtId="0" fontId="13" fillId="0" borderId="0" xfId="0" applyFont="1" applyBorder="1" applyAlignment="1">
      <alignment horizontal="right" vertical="center" shrinkToFit="1"/>
    </xf>
    <xf numFmtId="0" fontId="13" fillId="0" borderId="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164" fontId="21" fillId="0" borderId="0" xfId="0" applyNumberFormat="1" applyFont="1" applyFill="1" applyBorder="1" applyAlignment="1">
      <alignment horizontal="right" vertical="center" shrinkToFit="1"/>
    </xf>
    <xf numFmtId="164" fontId="21" fillId="0" borderId="0" xfId="0" applyNumberFormat="1" applyFont="1" applyFill="1" applyBorder="1" applyAlignment="1">
      <alignment horizontal="center" vertical="center" shrinkToFit="1"/>
    </xf>
    <xf numFmtId="0" fontId="21" fillId="0" borderId="0" xfId="0" applyFont="1" applyAlignment="1">
      <alignment horizontal="center" vertical="center" shrinkToFit="1"/>
    </xf>
    <xf numFmtId="164" fontId="21" fillId="0" borderId="6" xfId="0" applyNumberFormat="1" applyFont="1" applyFill="1" applyBorder="1" applyAlignment="1">
      <alignment horizontal="center" vertical="center" shrinkToFit="1"/>
    </xf>
    <xf numFmtId="164" fontId="13" fillId="0" borderId="0" xfId="0" applyNumberFormat="1" applyFont="1" applyFill="1" applyBorder="1" applyAlignment="1">
      <alignment horizontal="right" vertical="center" shrinkToFit="1"/>
    </xf>
    <xf numFmtId="164" fontId="13" fillId="0" borderId="0" xfId="0" applyNumberFormat="1" applyFont="1" applyFill="1" applyBorder="1" applyAlignment="1">
      <alignment horizontal="right" shrinkToFit="1"/>
    </xf>
    <xf numFmtId="164" fontId="13" fillId="0" borderId="0" xfId="0" applyNumberFormat="1" applyFont="1" applyFill="1" applyBorder="1" applyAlignment="1">
      <alignment horizontal="center" shrinkToFit="1"/>
    </xf>
    <xf numFmtId="164" fontId="6" fillId="0" borderId="0" xfId="0" applyNumberFormat="1" applyFont="1" applyFill="1" applyBorder="1" applyAlignment="1">
      <alignment horizontal="center" shrinkToFit="1"/>
    </xf>
    <xf numFmtId="0" fontId="6" fillId="0" borderId="0" xfId="0" applyFont="1" applyAlignment="1">
      <alignment horizontal="center" shrinkToFit="1"/>
    </xf>
    <xf numFmtId="0" fontId="13" fillId="0" borderId="4" xfId="0" applyFont="1" applyFill="1" applyBorder="1" applyAlignment="1">
      <alignment horizontal="center" vertical="center" shrinkToFit="1"/>
    </xf>
    <xf numFmtId="0" fontId="13" fillId="0" borderId="0" xfId="0" applyFont="1" applyFill="1" applyAlignment="1">
      <alignment horizontal="center" vertical="center" shrinkToFit="1"/>
    </xf>
    <xf numFmtId="0" fontId="21" fillId="0" borderId="0" xfId="0" applyFont="1" applyFill="1" applyBorder="1" applyAlignment="1">
      <alignment horizontal="right" vertical="center" shrinkToFit="1"/>
    </xf>
    <xf numFmtId="0" fontId="13" fillId="0" borderId="4" xfId="0" applyFont="1" applyBorder="1" applyAlignment="1">
      <alignment horizontal="center" vertical="center" shrinkToFit="1"/>
    </xf>
    <xf numFmtId="164" fontId="13" fillId="0" borderId="6" xfId="0" applyNumberFormat="1" applyFont="1" applyFill="1" applyBorder="1" applyAlignment="1">
      <alignment horizontal="center" vertical="center" shrinkToFit="1"/>
    </xf>
    <xf numFmtId="164" fontId="7" fillId="0" borderId="0" xfId="0" applyNumberFormat="1" applyFont="1" applyFill="1" applyBorder="1" applyAlignment="1">
      <alignment horizontal="right" vertical="center" shrinkToFit="1"/>
    </xf>
    <xf numFmtId="164" fontId="7" fillId="0" borderId="0" xfId="0" applyNumberFormat="1" applyFont="1" applyFill="1" applyBorder="1" applyAlignment="1">
      <alignment horizontal="center" vertical="center" shrinkToFit="1"/>
    </xf>
    <xf numFmtId="164" fontId="20" fillId="0" borderId="0" xfId="0" applyNumberFormat="1" applyFont="1" applyFill="1" applyBorder="1" applyAlignment="1">
      <alignment horizontal="right" vertical="center" shrinkToFit="1"/>
    </xf>
    <xf numFmtId="0" fontId="9" fillId="0" borderId="0" xfId="0" applyFont="1" applyFill="1" applyAlignment="1">
      <alignment horizontal="right" vertical="center" shrinkToFit="1"/>
    </xf>
    <xf numFmtId="164" fontId="9" fillId="0" borderId="0" xfId="0" applyNumberFormat="1" applyFont="1" applyFill="1" applyAlignment="1">
      <alignment horizontal="center" vertical="center" shrinkToFit="1"/>
    </xf>
    <xf numFmtId="0" fontId="9" fillId="0" borderId="0" xfId="0" applyFont="1" applyAlignment="1">
      <alignment horizontal="center" vertical="center" shrinkToFit="1"/>
    </xf>
    <xf numFmtId="0" fontId="7" fillId="0" borderId="0" xfId="0" applyFont="1" applyFill="1" applyAlignment="1">
      <alignment horizontal="right" vertical="center" shrinkToFit="1"/>
    </xf>
    <xf numFmtId="166" fontId="56" fillId="0" borderId="0" xfId="2" applyNumberFormat="1" applyFont="1" applyFill="1" applyBorder="1"/>
    <xf numFmtId="0" fontId="48" fillId="0" borderId="0" xfId="1" applyFont="1" applyFill="1" applyAlignment="1">
      <alignment vertical="center" readingOrder="2"/>
    </xf>
    <xf numFmtId="168" fontId="28" fillId="0" borderId="0" xfId="1" applyNumberFormat="1" applyFont="1" applyFill="1" applyAlignment="1">
      <alignment horizontal="center" vertical="center" readingOrder="2"/>
    </xf>
    <xf numFmtId="0" fontId="53" fillId="0" borderId="0" xfId="0" applyFont="1" applyAlignment="1">
      <alignment shrinkToFit="1"/>
    </xf>
    <xf numFmtId="0" fontId="59" fillId="0" borderId="0" xfId="0" applyFont="1" applyAlignment="1">
      <alignment shrinkToFit="1"/>
    </xf>
    <xf numFmtId="49" fontId="57" fillId="0" borderId="0" xfId="1" applyNumberFormat="1" applyFont="1" applyFill="1" applyAlignment="1">
      <alignment horizontal="right" vertical="center" shrinkToFit="1" readingOrder="2"/>
    </xf>
    <xf numFmtId="0" fontId="58" fillId="0" borderId="0" xfId="1" applyFont="1" applyFill="1" applyBorder="1" applyAlignment="1">
      <alignment horizontal="right" vertical="center" shrinkToFit="1" readingOrder="2"/>
    </xf>
    <xf numFmtId="49" fontId="60" fillId="0" borderId="0" xfId="0" applyNumberFormat="1" applyFont="1" applyAlignment="1">
      <alignment shrinkToFit="1" readingOrder="2"/>
    </xf>
    <xf numFmtId="0" fontId="58" fillId="0" borderId="0" xfId="0" applyFont="1" applyAlignment="1">
      <alignment horizontal="center" shrinkToFit="1"/>
    </xf>
    <xf numFmtId="0" fontId="58" fillId="0" borderId="0" xfId="0" applyFont="1" applyAlignment="1">
      <alignment shrinkToFit="1"/>
    </xf>
    <xf numFmtId="0" fontId="58" fillId="0" borderId="5" xfId="0" applyFont="1" applyBorder="1" applyAlignment="1">
      <alignment horizontal="center" shrinkToFit="1"/>
    </xf>
    <xf numFmtId="0" fontId="58" fillId="0" borderId="5" xfId="0" applyFont="1" applyBorder="1" applyAlignment="1">
      <alignment shrinkToFit="1"/>
    </xf>
    <xf numFmtId="49" fontId="60" fillId="0" borderId="0" xfId="0" applyNumberFormat="1" applyFont="1" applyAlignment="1">
      <alignment vertical="top" shrinkToFit="1" readingOrder="2"/>
    </xf>
    <xf numFmtId="0" fontId="58" fillId="0" borderId="0" xfId="1" applyFont="1" applyFill="1" applyBorder="1" applyAlignment="1">
      <alignment horizontal="right" vertical="top" shrinkToFit="1" readingOrder="2"/>
    </xf>
    <xf numFmtId="0" fontId="59" fillId="0" borderId="0" xfId="0" applyFont="1" applyAlignment="1">
      <alignment vertical="top" shrinkToFit="1"/>
    </xf>
    <xf numFmtId="0" fontId="60" fillId="0" borderId="0" xfId="0" applyFont="1" applyAlignment="1">
      <alignment horizontal="center" vertical="top" shrinkToFit="1"/>
    </xf>
    <xf numFmtId="0" fontId="61" fillId="0" borderId="0" xfId="0" applyFont="1" applyAlignment="1">
      <alignment horizontal="center" vertical="top" shrinkToFit="1"/>
    </xf>
    <xf numFmtId="0" fontId="61" fillId="0" borderId="4" xfId="0" applyFont="1" applyBorder="1" applyAlignment="1">
      <alignment horizontal="center" vertical="top" shrinkToFit="1"/>
    </xf>
    <xf numFmtId="0" fontId="61" fillId="0" borderId="0" xfId="0" applyFont="1" applyAlignment="1">
      <alignment vertical="top" shrinkToFit="1"/>
    </xf>
    <xf numFmtId="0" fontId="60" fillId="0" borderId="0" xfId="0" applyFont="1" applyAlignment="1">
      <alignment horizontal="center" shrinkToFit="1"/>
    </xf>
    <xf numFmtId="0" fontId="60" fillId="0" borderId="0" xfId="0" applyFont="1" applyAlignment="1">
      <alignment shrinkToFit="1"/>
    </xf>
    <xf numFmtId="0" fontId="59" fillId="0" borderId="0" xfId="0" applyFont="1" applyAlignment="1">
      <alignment vertical="center" shrinkToFit="1"/>
    </xf>
    <xf numFmtId="3" fontId="59" fillId="0" borderId="0" xfId="0" applyNumberFormat="1" applyFont="1" applyAlignment="1">
      <alignment horizontal="center" vertical="center" shrinkToFit="1"/>
    </xf>
    <xf numFmtId="3" fontId="59" fillId="0" borderId="0" xfId="0" applyNumberFormat="1" applyFont="1" applyAlignment="1">
      <alignment vertical="center" shrinkToFit="1"/>
    </xf>
    <xf numFmtId="3" fontId="59" fillId="0" borderId="0" xfId="0" applyNumberFormat="1" applyFont="1" applyBorder="1" applyAlignment="1">
      <alignment horizontal="center" vertical="center" shrinkToFit="1"/>
    </xf>
    <xf numFmtId="3" fontId="59" fillId="0" borderId="0" xfId="0" applyNumberFormat="1" applyFont="1" applyBorder="1" applyAlignment="1">
      <alignment vertical="center" shrinkToFit="1"/>
    </xf>
    <xf numFmtId="0" fontId="62" fillId="4" borderId="0" xfId="0" applyFont="1" applyFill="1" applyAlignment="1">
      <alignment shrinkToFit="1"/>
    </xf>
    <xf numFmtId="0" fontId="48" fillId="0" borderId="0" xfId="1" applyFont="1" applyFill="1" applyAlignment="1">
      <alignment horizontal="center" vertical="center" readingOrder="2"/>
    </xf>
    <xf numFmtId="0" fontId="28" fillId="0" borderId="0" xfId="1" applyFont="1" applyFill="1" applyAlignment="1">
      <alignment horizontal="right" vertical="center" readingOrder="2"/>
    </xf>
    <xf numFmtId="0" fontId="28" fillId="0" borderId="4" xfId="1" applyFont="1" applyFill="1" applyBorder="1" applyAlignment="1">
      <alignment horizontal="center" vertical="center" readingOrder="2"/>
    </xf>
    <xf numFmtId="0" fontId="48" fillId="0" borderId="0" xfId="1" applyFont="1" applyFill="1" applyAlignment="1">
      <alignment horizontal="center" vertical="center" readingOrder="2"/>
    </xf>
    <xf numFmtId="0" fontId="28" fillId="0" borderId="0" xfId="1" applyFont="1" applyFill="1" applyAlignment="1">
      <alignment horizontal="right" vertical="center" readingOrder="2"/>
    </xf>
    <xf numFmtId="0" fontId="34" fillId="0" borderId="0" xfId="0" applyFont="1" applyAlignment="1">
      <alignment horizontal="right" wrapText="1"/>
    </xf>
    <xf numFmtId="0" fontId="9" fillId="0" borderId="0" xfId="1" applyFont="1" applyFill="1" applyAlignment="1">
      <alignment horizontal="right" vertical="center" readingOrder="2"/>
    </xf>
    <xf numFmtId="164" fontId="9" fillId="0" borderId="0" xfId="1" applyNumberFormat="1" applyFont="1" applyFill="1" applyAlignment="1">
      <alignment horizontal="right" vertical="center" readingOrder="2"/>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164" fontId="13" fillId="0" borderId="0" xfId="0" applyNumberFormat="1" applyFont="1" applyFill="1" applyBorder="1" applyAlignment="1">
      <alignment horizontal="right" vertical="center" readingOrder="2"/>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readingOrder="2"/>
    </xf>
    <xf numFmtId="0" fontId="63" fillId="0" borderId="0" xfId="1" applyFont="1" applyFill="1" applyAlignment="1">
      <alignment horizontal="center" vertical="center" readingOrder="2"/>
    </xf>
    <xf numFmtId="3" fontId="28" fillId="0" borderId="3" xfId="1" applyNumberFormat="1" applyFont="1" applyFill="1" applyBorder="1" applyAlignment="1">
      <alignment horizontal="center" vertical="center" readingOrder="2"/>
    </xf>
    <xf numFmtId="168" fontId="13" fillId="0" borderId="4" xfId="0" applyNumberFormat="1" applyFont="1" applyFill="1" applyBorder="1" applyAlignment="1">
      <alignment horizontal="center" vertical="center" readingOrder="2"/>
    </xf>
    <xf numFmtId="0" fontId="28" fillId="0" borderId="0" xfId="1" applyFont="1" applyFill="1" applyAlignment="1">
      <alignment horizontal="right" vertical="center" readingOrder="2"/>
    </xf>
    <xf numFmtId="0" fontId="13" fillId="0" borderId="0" xfId="0" applyFont="1" applyFill="1" applyBorder="1" applyAlignment="1">
      <alignment horizontal="center" vertical="center"/>
    </xf>
    <xf numFmtId="164" fontId="13" fillId="0" borderId="0" xfId="0" applyNumberFormat="1" applyFont="1" applyFill="1" applyBorder="1" applyAlignment="1">
      <alignment horizontal="right" vertical="center" readingOrder="2"/>
    </xf>
    <xf numFmtId="0" fontId="9" fillId="0" borderId="0" xfId="0" applyFont="1" applyFill="1" applyAlignment="1">
      <alignment horizontal="right" vertical="center" readingOrder="2"/>
    </xf>
    <xf numFmtId="164" fontId="13" fillId="0" borderId="0" xfId="0" applyNumberFormat="1" applyFont="1" applyFill="1" applyBorder="1" applyAlignment="1">
      <alignment horizontal="center" vertical="center" readingOrder="2"/>
    </xf>
    <xf numFmtId="16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6" fontId="56" fillId="0" borderId="0" xfId="2" applyNumberFormat="1" applyFont="1" applyFill="1" applyBorder="1" applyAlignment="1">
      <alignment horizontal="center"/>
    </xf>
    <xf numFmtId="0" fontId="9" fillId="0" borderId="0" xfId="0" applyFont="1" applyAlignment="1">
      <alignment vertical="center"/>
    </xf>
    <xf numFmtId="49" fontId="64" fillId="0" borderId="4" xfId="0" applyNumberFormat="1" applyFont="1" applyBorder="1" applyAlignment="1">
      <alignment horizontal="center" vertical="top" shrinkToFit="1"/>
    </xf>
    <xf numFmtId="0" fontId="40" fillId="0" borderId="4" xfId="0" applyFont="1" applyBorder="1" applyAlignment="1">
      <alignment horizontal="center" vertical="top" wrapText="1"/>
    </xf>
    <xf numFmtId="164" fontId="6" fillId="0" borderId="0" xfId="0" applyNumberFormat="1" applyFont="1" applyFill="1" applyBorder="1" applyAlignment="1">
      <alignment vertical="center"/>
    </xf>
    <xf numFmtId="0" fontId="45" fillId="0" borderId="0" xfId="0" applyFont="1" applyFill="1" applyBorder="1" applyAlignment="1">
      <alignment horizontal="right" vertical="top" wrapText="1" readingOrder="2"/>
    </xf>
    <xf numFmtId="0" fontId="39" fillId="0" borderId="0" xfId="0" applyFont="1" applyFill="1" applyBorder="1" applyAlignment="1">
      <alignment horizontal="justify" vertical="top" wrapText="1" readingOrder="2"/>
    </xf>
    <xf numFmtId="1" fontId="6" fillId="0" borderId="0" xfId="2" applyNumberFormat="1" applyFont="1" applyFill="1" applyBorder="1" applyAlignment="1">
      <alignment horizontal="center" vertical="center"/>
    </xf>
    <xf numFmtId="0" fontId="9" fillId="0" borderId="4" xfId="0" applyFont="1" applyFill="1" applyBorder="1" applyAlignment="1">
      <alignment horizontal="center" readingOrder="2"/>
    </xf>
    <xf numFmtId="0" fontId="29" fillId="0" borderId="0" xfId="1" applyFont="1" applyFill="1" applyBorder="1" applyAlignment="1">
      <alignment horizontal="center" vertical="center" readingOrder="2"/>
    </xf>
    <xf numFmtId="0" fontId="28" fillId="0" borderId="0" xfId="1" applyFont="1" applyFill="1" applyBorder="1" applyAlignment="1">
      <alignment vertical="center" readingOrder="2"/>
    </xf>
    <xf numFmtId="3" fontId="28" fillId="0" borderId="11" xfId="1" applyNumberFormat="1" applyFont="1" applyFill="1" applyBorder="1" applyAlignment="1">
      <alignment horizontal="center" vertical="center" readingOrder="2"/>
    </xf>
    <xf numFmtId="0" fontId="15" fillId="0" borderId="0" xfId="0" applyFont="1" applyFill="1" applyBorder="1" applyAlignment="1">
      <alignment vertical="center"/>
    </xf>
    <xf numFmtId="0" fontId="15" fillId="0" borderId="0" xfId="1" applyFont="1" applyFill="1" applyBorder="1" applyAlignment="1">
      <alignment vertical="center" readingOrder="2"/>
    </xf>
    <xf numFmtId="0" fontId="66" fillId="0" borderId="0" xfId="1" applyFont="1" applyFill="1" applyBorder="1" applyAlignment="1">
      <alignment vertical="center" readingOrder="2"/>
    </xf>
    <xf numFmtId="0" fontId="15" fillId="0" borderId="0" xfId="0" applyFont="1" applyBorder="1" applyAlignment="1">
      <alignment horizontal="center" vertical="center"/>
    </xf>
    <xf numFmtId="0" fontId="15" fillId="0" borderId="0" xfId="1" applyFont="1" applyFill="1" applyBorder="1" applyAlignment="1">
      <alignment horizontal="center" vertical="center" readingOrder="2"/>
    </xf>
    <xf numFmtId="0" fontId="15" fillId="0" borderId="0" xfId="0" applyFont="1" applyFill="1" applyBorder="1" applyAlignment="1">
      <alignment wrapText="1"/>
    </xf>
    <xf numFmtId="0" fontId="67" fillId="0" borderId="0" xfId="1" applyFont="1" applyFill="1" applyBorder="1" applyAlignment="1">
      <alignment vertical="center" readingOrder="2"/>
    </xf>
    <xf numFmtId="0" fontId="67" fillId="0" borderId="0" xfId="1" applyFont="1" applyFill="1" applyAlignment="1">
      <alignment vertical="center" readingOrder="2"/>
    </xf>
    <xf numFmtId="0" fontId="67" fillId="0" borderId="4" xfId="1" applyFont="1" applyFill="1" applyBorder="1" applyAlignment="1">
      <alignment horizontal="center" vertical="center" readingOrder="2"/>
    </xf>
    <xf numFmtId="0" fontId="15" fillId="0" borderId="4" xfId="0" applyFont="1" applyFill="1" applyBorder="1" applyAlignment="1">
      <alignment horizontal="center" vertical="center"/>
    </xf>
    <xf numFmtId="0" fontId="9" fillId="0" borderId="0" xfId="1" applyFont="1" applyFill="1" applyBorder="1" applyAlignment="1">
      <alignment vertical="center" readingOrder="2"/>
    </xf>
    <xf numFmtId="0" fontId="68" fillId="0" borderId="0" xfId="1" applyFont="1" applyFill="1" applyBorder="1" applyAlignment="1">
      <alignment vertical="center" readingOrder="2"/>
    </xf>
    <xf numFmtId="0" fontId="9" fillId="0" borderId="0" xfId="0" applyFont="1" applyFill="1" applyBorder="1" applyAlignment="1">
      <alignment vertical="center"/>
    </xf>
    <xf numFmtId="166" fontId="15" fillId="0" borderId="0" xfId="2" applyNumberFormat="1" applyFont="1" applyFill="1" applyBorder="1" applyAlignment="1">
      <alignment horizontal="center" vertical="center"/>
    </xf>
    <xf numFmtId="166" fontId="67" fillId="0" borderId="0" xfId="2" applyNumberFormat="1" applyFont="1" applyFill="1" applyBorder="1" applyAlignment="1">
      <alignment horizontal="center" vertical="center" readingOrder="2"/>
    </xf>
    <xf numFmtId="166" fontId="67" fillId="0" borderId="0" xfId="2" applyNumberFormat="1" applyFont="1" applyFill="1" applyAlignment="1">
      <alignment horizontal="center" vertical="center" readingOrder="2"/>
    </xf>
    <xf numFmtId="0" fontId="13" fillId="0" borderId="7" xfId="0" applyFont="1" applyBorder="1" applyAlignment="1">
      <alignment horizontal="center"/>
    </xf>
    <xf numFmtId="0" fontId="6" fillId="0" borderId="0" xfId="0" applyFont="1" applyBorder="1"/>
    <xf numFmtId="0" fontId="13" fillId="0" borderId="7" xfId="0" applyFont="1" applyFill="1" applyBorder="1" applyAlignment="1">
      <alignment horizontal="center" vertical="center"/>
    </xf>
    <xf numFmtId="0" fontId="15" fillId="0" borderId="0" xfId="0" applyFont="1" applyFill="1" applyBorder="1" applyAlignment="1">
      <alignment horizontal="center" vertical="center"/>
    </xf>
    <xf numFmtId="0" fontId="13" fillId="0" borderId="0" xfId="1" applyFont="1" applyFill="1" applyBorder="1" applyAlignment="1">
      <alignment horizontal="center" vertical="center" readingOrder="2"/>
    </xf>
    <xf numFmtId="0" fontId="34" fillId="0" borderId="0" xfId="0" applyFont="1" applyAlignment="1">
      <alignment horizontal="right" wrapText="1"/>
    </xf>
    <xf numFmtId="0" fontId="70" fillId="0" borderId="0" xfId="0" applyFont="1" applyBorder="1" applyAlignment="1">
      <alignment horizontal="right" vertical="top" wrapText="1" readingOrder="2"/>
    </xf>
    <xf numFmtId="9" fontId="69" fillId="0" borderId="0" xfId="0" applyNumberFormat="1" applyFont="1" applyBorder="1" applyAlignment="1">
      <alignment horizontal="right" vertical="top" wrapText="1" readingOrder="2"/>
    </xf>
    <xf numFmtId="9" fontId="39" fillId="0" borderId="0" xfId="0" applyNumberFormat="1" applyFont="1" applyBorder="1" applyAlignment="1">
      <alignment horizontal="justify" vertical="top" wrapText="1" readingOrder="2"/>
    </xf>
    <xf numFmtId="166" fontId="6" fillId="0" borderId="0" xfId="0" applyNumberFormat="1" applyFont="1" applyAlignment="1">
      <alignment readingOrder="2"/>
    </xf>
    <xf numFmtId="0" fontId="28" fillId="0" borderId="0" xfId="1" applyFont="1" applyFill="1" applyAlignment="1">
      <alignment horizontal="right" vertical="center" readingOrder="2"/>
    </xf>
    <xf numFmtId="164" fontId="6" fillId="0" borderId="0" xfId="0" applyNumberFormat="1" applyFont="1" applyFill="1" applyBorder="1" applyAlignment="1">
      <alignment horizontal="center" vertical="center"/>
    </xf>
    <xf numFmtId="0" fontId="47" fillId="0" borderId="0" xfId="0" applyFont="1" applyFill="1" applyBorder="1" applyAlignment="1">
      <alignment horizontal="justify" vertical="top" wrapText="1" readingOrder="2"/>
    </xf>
    <xf numFmtId="168" fontId="13" fillId="0" borderId="4" xfId="0" applyNumberFormat="1" applyFont="1" applyBorder="1" applyAlignment="1">
      <alignment horizontal="center" vertical="top" wrapText="1" readingOrder="2"/>
    </xf>
    <xf numFmtId="0" fontId="46" fillId="0" borderId="0" xfId="0" applyFont="1" applyBorder="1" applyAlignment="1">
      <alignment horizontal="center" vertical="top" wrapText="1" readingOrder="2"/>
    </xf>
    <xf numFmtId="167" fontId="13" fillId="0" borderId="4" xfId="0" applyNumberFormat="1" applyFont="1" applyBorder="1" applyAlignment="1">
      <alignment horizontal="center" vertical="top" wrapText="1" readingOrder="2"/>
    </xf>
    <xf numFmtId="168" fontId="28" fillId="0" borderId="1" xfId="1" applyNumberFormat="1" applyFont="1" applyFill="1" applyBorder="1" applyAlignment="1">
      <alignment horizontal="center" vertical="center" readingOrder="2"/>
    </xf>
    <xf numFmtId="0" fontId="62" fillId="0" borderId="0" xfId="0" applyFont="1" applyFill="1" applyAlignment="1">
      <alignment shrinkToFit="1"/>
    </xf>
    <xf numFmtId="168" fontId="6" fillId="0" borderId="0" xfId="2" applyNumberFormat="1" applyFont="1" applyFill="1" applyBorder="1" applyAlignment="1">
      <alignment horizontal="center" vertical="center"/>
    </xf>
    <xf numFmtId="0" fontId="13" fillId="0" borderId="5" xfId="0" applyFont="1" applyBorder="1" applyAlignment="1">
      <alignment vertical="top" wrapText="1" readingOrder="2"/>
    </xf>
    <xf numFmtId="3" fontId="46" fillId="3" borderId="0" xfId="0" applyNumberFormat="1" applyFont="1" applyFill="1" applyBorder="1" applyAlignment="1">
      <alignment horizontal="center" vertical="center" wrapText="1" readingOrder="2"/>
    </xf>
    <xf numFmtId="3" fontId="13" fillId="3" borderId="1" xfId="2" applyNumberFormat="1" applyFont="1" applyFill="1" applyBorder="1" applyAlignment="1">
      <alignment horizontal="center" vertical="center" wrapText="1" readingOrder="2"/>
    </xf>
    <xf numFmtId="3" fontId="47" fillId="0" borderId="0" xfId="0" applyNumberFormat="1" applyFont="1" applyFill="1" applyBorder="1" applyAlignment="1">
      <alignment horizontal="center" vertical="center" wrapText="1" readingOrder="2"/>
    </xf>
    <xf numFmtId="3" fontId="13" fillId="3" borderId="4" xfId="0" applyNumberFormat="1" applyFont="1" applyFill="1" applyBorder="1" applyAlignment="1">
      <alignment horizontal="center" vertical="center" wrapText="1" readingOrder="2"/>
    </xf>
    <xf numFmtId="3" fontId="13" fillId="3" borderId="4" xfId="2" applyNumberFormat="1" applyFont="1" applyFill="1" applyBorder="1" applyAlignment="1">
      <alignment horizontal="center" vertical="center" wrapText="1" readingOrder="2"/>
    </xf>
    <xf numFmtId="3" fontId="39" fillId="0" borderId="1" xfId="2" applyNumberFormat="1" applyFont="1" applyFill="1" applyBorder="1" applyAlignment="1">
      <alignment horizontal="center" vertical="center" wrapText="1" readingOrder="2"/>
    </xf>
    <xf numFmtId="0" fontId="18" fillId="0" borderId="0" xfId="0" applyFont="1" applyFill="1" applyBorder="1" applyAlignment="1">
      <alignment horizontal="center"/>
    </xf>
    <xf numFmtId="169" fontId="55" fillId="0" borderId="0" xfId="2" applyNumberFormat="1" applyFont="1" applyFill="1" applyBorder="1" applyAlignment="1">
      <alignment horizontal="center" vertical="center"/>
    </xf>
    <xf numFmtId="0" fontId="6" fillId="0" borderId="0" xfId="0" applyFont="1" applyFill="1" applyBorder="1" applyAlignment="1">
      <alignment horizontal="center" vertical="center" wrapText="1" readingOrder="2"/>
    </xf>
    <xf numFmtId="169" fontId="56" fillId="0" borderId="6" xfId="2" applyNumberFormat="1" applyFont="1" applyFill="1" applyBorder="1" applyAlignment="1">
      <alignment horizontal="center" vertical="center"/>
    </xf>
    <xf numFmtId="169" fontId="56" fillId="0" borderId="0" xfId="2" applyNumberFormat="1" applyFont="1" applyFill="1" applyBorder="1" applyAlignment="1">
      <alignment vertical="center"/>
    </xf>
    <xf numFmtId="168" fontId="39" fillId="0" borderId="1" xfId="0" applyNumberFormat="1" applyFont="1" applyFill="1" applyBorder="1" applyAlignment="1">
      <alignment horizontal="center" vertical="top" wrapText="1" readingOrder="2"/>
    </xf>
    <xf numFmtId="0" fontId="28" fillId="0" borderId="0" xfId="1" applyFont="1" applyFill="1" applyBorder="1" applyAlignment="1">
      <alignment horizontal="center" vertical="center" readingOrder="2"/>
    </xf>
    <xf numFmtId="0" fontId="13" fillId="0" borderId="4" xfId="0" applyFont="1" applyFill="1" applyBorder="1" applyAlignment="1">
      <alignment horizontal="center" vertical="center"/>
    </xf>
    <xf numFmtId="164" fontId="13" fillId="0" borderId="0" xfId="0" applyNumberFormat="1" applyFont="1" applyFill="1" applyBorder="1" applyAlignment="1">
      <alignment horizontal="right" vertical="center" readingOrder="2"/>
    </xf>
    <xf numFmtId="164" fontId="6" fillId="0" borderId="0" xfId="0" applyNumberFormat="1" applyFont="1" applyFill="1" applyBorder="1" applyAlignment="1">
      <alignment horizontal="center" vertical="center"/>
    </xf>
    <xf numFmtId="0" fontId="47" fillId="0" borderId="0" xfId="0" applyFont="1" applyFill="1" applyBorder="1" applyAlignment="1">
      <alignment horizontal="justify" vertical="top" wrapText="1" readingOrder="2"/>
    </xf>
    <xf numFmtId="0" fontId="13" fillId="0" borderId="4" xfId="0" applyFont="1" applyBorder="1" applyAlignment="1">
      <alignment horizontal="center" vertical="top" wrapText="1" readingOrder="2"/>
    </xf>
    <xf numFmtId="0" fontId="13" fillId="0" borderId="0" xfId="0" applyFont="1" applyFill="1" applyBorder="1" applyAlignment="1">
      <alignment horizontal="right" vertical="center" shrinkToFit="1"/>
    </xf>
    <xf numFmtId="0" fontId="21" fillId="0" borderId="0" xfId="0" applyFont="1" applyFill="1" applyBorder="1" applyAlignment="1">
      <alignment horizontal="right" vertical="center" shrinkToFit="1"/>
    </xf>
    <xf numFmtId="164" fontId="13" fillId="0" borderId="0" xfId="0" applyNumberFormat="1" applyFont="1" applyFill="1" applyBorder="1" applyAlignment="1">
      <alignment horizontal="center" vertical="center" readingOrder="2"/>
    </xf>
    <xf numFmtId="0" fontId="72" fillId="0" borderId="0" xfId="1" applyFont="1" applyFill="1" applyAlignment="1">
      <alignment horizontal="center" vertical="center" readingOrder="2"/>
    </xf>
    <xf numFmtId="0" fontId="71" fillId="0" borderId="0" xfId="1" applyFont="1" applyFill="1" applyBorder="1" applyAlignment="1">
      <alignment horizontal="right" vertical="center" readingOrder="2"/>
    </xf>
    <xf numFmtId="0" fontId="72" fillId="0" borderId="0" xfId="1" applyFont="1" applyFill="1" applyAlignment="1">
      <alignment vertical="center" readingOrder="2"/>
    </xf>
    <xf numFmtId="0" fontId="73" fillId="0" borderId="0" xfId="1" applyFont="1" applyFill="1" applyBorder="1" applyAlignment="1">
      <alignment horizontal="right" vertical="center" readingOrder="2"/>
    </xf>
    <xf numFmtId="0" fontId="72" fillId="0" borderId="0" xfId="1" applyFont="1" applyFill="1" applyBorder="1" applyAlignment="1">
      <alignment horizontal="right" vertical="center" readingOrder="2"/>
    </xf>
    <xf numFmtId="0" fontId="74" fillId="0" borderId="0" xfId="1" applyFont="1" applyFill="1" applyAlignment="1">
      <alignment vertical="center" readingOrder="2"/>
    </xf>
    <xf numFmtId="3" fontId="13" fillId="0" borderId="0" xfId="2" applyNumberFormat="1" applyFont="1" applyFill="1" applyBorder="1" applyAlignment="1">
      <alignment horizontal="center" vertical="center" wrapText="1" readingOrder="2"/>
    </xf>
    <xf numFmtId="3" fontId="39" fillId="0" borderId="0" xfId="2" applyNumberFormat="1" applyFont="1" applyFill="1" applyBorder="1" applyAlignment="1">
      <alignment horizontal="center" vertical="center" wrapText="1" readingOrder="2"/>
    </xf>
    <xf numFmtId="164" fontId="6" fillId="0" borderId="0" xfId="0" applyNumberFormat="1" applyFont="1" applyFill="1" applyBorder="1" applyAlignment="1">
      <alignment horizontal="center" vertical="center"/>
    </xf>
    <xf numFmtId="167" fontId="13" fillId="0" borderId="4" xfId="0" applyNumberFormat="1" applyFont="1" applyBorder="1" applyAlignment="1">
      <alignment horizontal="center" vertical="top" wrapText="1" readingOrder="2"/>
    </xf>
    <xf numFmtId="0" fontId="46" fillId="0" borderId="0" xfId="0" applyFont="1" applyBorder="1" applyAlignment="1">
      <alignment horizontal="center" vertical="top" wrapText="1" readingOrder="2"/>
    </xf>
    <xf numFmtId="164" fontId="13" fillId="0" borderId="0" xfId="0" applyNumberFormat="1" applyFont="1" applyFill="1" applyBorder="1" applyAlignment="1">
      <alignment horizontal="center" vertical="center" readingOrder="2"/>
    </xf>
    <xf numFmtId="168" fontId="13" fillId="0" borderId="0" xfId="0" applyNumberFormat="1" applyFont="1" applyFill="1" applyBorder="1" applyAlignment="1">
      <alignment horizontal="center" vertical="center" readingOrder="2"/>
    </xf>
    <xf numFmtId="166" fontId="7" fillId="0" borderId="0" xfId="2" applyNumberFormat="1" applyFont="1" applyBorder="1" applyAlignment="1">
      <alignment vertical="center" readingOrder="2"/>
    </xf>
    <xf numFmtId="166" fontId="7" fillId="0" borderId="0" xfId="2" applyNumberFormat="1" applyFont="1" applyFill="1" applyBorder="1" applyAlignment="1">
      <alignment vertical="center"/>
    </xf>
    <xf numFmtId="166" fontId="7" fillId="0" borderId="0" xfId="2" applyNumberFormat="1" applyFont="1" applyBorder="1" applyAlignment="1">
      <alignment vertical="center" wrapText="1" readingOrder="2"/>
    </xf>
    <xf numFmtId="166" fontId="7" fillId="0" borderId="6" xfId="2" applyNumberFormat="1" applyFont="1" applyBorder="1" applyAlignment="1">
      <alignment vertical="center" readingOrder="2"/>
    </xf>
    <xf numFmtId="3" fontId="46" fillId="0" borderId="0" xfId="0" applyNumberFormat="1" applyFont="1" applyFill="1" applyBorder="1" applyAlignment="1">
      <alignment horizontal="center" vertical="center" wrapText="1" readingOrder="2"/>
    </xf>
    <xf numFmtId="0" fontId="46" fillId="0" borderId="0" xfId="0" applyFont="1" applyFill="1" applyBorder="1" applyAlignment="1">
      <alignment horizontal="center" vertical="top" wrapText="1" readingOrder="2"/>
    </xf>
    <xf numFmtId="3" fontId="13" fillId="3" borderId="5" xfId="2" applyNumberFormat="1" applyFont="1" applyFill="1" applyBorder="1" applyAlignment="1">
      <alignment horizontal="center" vertical="center" wrapText="1" readingOrder="2"/>
    </xf>
    <xf numFmtId="167" fontId="13" fillId="0" borderId="0" xfId="0" applyNumberFormat="1" applyFont="1" applyBorder="1" applyAlignment="1">
      <alignment horizontal="center" vertical="top" wrapText="1" readingOrder="2"/>
    </xf>
    <xf numFmtId="168" fontId="28" fillId="0" borderId="4" xfId="1" applyNumberFormat="1" applyFont="1" applyFill="1" applyBorder="1" applyAlignment="1">
      <alignment horizontal="center" vertical="center" readingOrder="2"/>
    </xf>
    <xf numFmtId="168" fontId="13" fillId="0" borderId="1" xfId="0" applyNumberFormat="1" applyFont="1" applyFill="1" applyBorder="1" applyAlignment="1">
      <alignment horizontal="center" vertical="center" readingOrder="2"/>
    </xf>
    <xf numFmtId="0" fontId="13" fillId="0" borderId="0" xfId="1" applyFont="1" applyFill="1" applyBorder="1" applyAlignment="1">
      <alignment horizontal="center" vertical="center" readingOrder="2"/>
    </xf>
    <xf numFmtId="0" fontId="49" fillId="0" borderId="8" xfId="0" applyFont="1" applyBorder="1" applyAlignment="1">
      <alignment vertical="center" wrapText="1" readingOrder="2"/>
    </xf>
    <xf numFmtId="49" fontId="6" fillId="0" borderId="6" xfId="0" applyNumberFormat="1" applyFont="1" applyFill="1" applyBorder="1" applyAlignment="1">
      <alignment horizontal="center" vertical="center" shrinkToFit="1"/>
    </xf>
    <xf numFmtId="49" fontId="6" fillId="0" borderId="0" xfId="0" applyNumberFormat="1" applyFont="1" applyFill="1" applyAlignment="1">
      <alignment horizontal="center" vertical="center" shrinkToFit="1"/>
    </xf>
    <xf numFmtId="49" fontId="6" fillId="0" borderId="0" xfId="0" applyNumberFormat="1" applyFont="1" applyAlignment="1">
      <alignment horizontal="center" vertical="center" shrinkToFit="1"/>
    </xf>
    <xf numFmtId="168" fontId="13" fillId="0" borderId="4" xfId="0" applyNumberFormat="1" applyFont="1" applyBorder="1" applyAlignment="1">
      <alignment horizontal="center" vertical="top" wrapText="1" readingOrder="2"/>
    </xf>
    <xf numFmtId="0" fontId="46" fillId="0" borderId="0" xfId="0" applyFont="1" applyBorder="1" applyAlignment="1">
      <alignment horizontal="center" vertical="top" wrapText="1" readingOrder="2"/>
    </xf>
    <xf numFmtId="0" fontId="46" fillId="0" borderId="0" xfId="0" applyFont="1" applyFill="1" applyBorder="1" applyAlignment="1">
      <alignment horizontal="center" vertical="top" wrapText="1" readingOrder="2"/>
    </xf>
    <xf numFmtId="0" fontId="39" fillId="0" borderId="0" xfId="0" applyFont="1" applyBorder="1" applyAlignment="1">
      <alignment horizontal="center" vertical="top" wrapText="1" readingOrder="2"/>
    </xf>
    <xf numFmtId="0" fontId="47" fillId="0" borderId="0" xfId="0" applyFont="1" applyFill="1" applyBorder="1" applyAlignment="1">
      <alignment horizontal="justify" vertical="top" wrapText="1" readingOrder="2"/>
    </xf>
    <xf numFmtId="164" fontId="13" fillId="0" borderId="0" xfId="0" applyNumberFormat="1" applyFont="1" applyFill="1" applyBorder="1" applyAlignment="1">
      <alignment horizontal="center" vertical="center" readingOrder="2"/>
    </xf>
    <xf numFmtId="0" fontId="15" fillId="0" borderId="5" xfId="0" applyFont="1" applyBorder="1" applyAlignment="1">
      <alignment vertical="top" wrapText="1" readingOrder="2"/>
    </xf>
    <xf numFmtId="164" fontId="15" fillId="0" borderId="0" xfId="0" applyNumberFormat="1" applyFont="1" applyFill="1" applyBorder="1" applyAlignment="1">
      <alignment horizontal="right" vertical="center" readingOrder="2"/>
    </xf>
    <xf numFmtId="0" fontId="49" fillId="0" borderId="9" xfId="0" applyFont="1" applyBorder="1" applyAlignment="1">
      <alignment horizontal="right" vertical="center" wrapText="1" readingOrder="2"/>
    </xf>
    <xf numFmtId="0" fontId="49" fillId="0" borderId="10" xfId="0" applyFont="1" applyBorder="1" applyAlignment="1">
      <alignment horizontal="right" vertical="center" wrapText="1" readingOrder="2"/>
    </xf>
    <xf numFmtId="0" fontId="13" fillId="0" borderId="0" xfId="0" applyFont="1" applyAlignment="1">
      <alignment horizontal="right" vertical="center" wrapText="1"/>
    </xf>
    <xf numFmtId="0" fontId="48" fillId="0" borderId="0" xfId="1" applyFont="1" applyFill="1" applyAlignment="1">
      <alignment horizontal="center" vertical="center" readingOrder="2"/>
    </xf>
    <xf numFmtId="0" fontId="13" fillId="0" borderId="0" xfId="0" applyFont="1" applyAlignment="1">
      <alignment horizontal="right" wrapText="1"/>
    </xf>
    <xf numFmtId="0" fontId="13" fillId="0" borderId="4" xfId="0" applyFont="1" applyBorder="1" applyAlignment="1">
      <alignment horizontal="center" wrapText="1"/>
    </xf>
    <xf numFmtId="0" fontId="40" fillId="0" borderId="0" xfId="0" applyFont="1" applyAlignment="1">
      <alignment horizontal="right" vertical="center" wrapText="1"/>
    </xf>
    <xf numFmtId="0" fontId="7" fillId="0" borderId="5" xfId="0" applyFont="1" applyBorder="1" applyAlignment="1">
      <alignment vertical="top" wrapText="1"/>
    </xf>
    <xf numFmtId="0" fontId="7" fillId="0" borderId="0" xfId="0" applyFont="1" applyAlignment="1">
      <alignment vertical="top" wrapText="1"/>
    </xf>
    <xf numFmtId="0" fontId="7" fillId="0" borderId="0" xfId="0" applyFont="1" applyBorder="1" applyAlignment="1">
      <alignment vertical="top" wrapText="1"/>
    </xf>
    <xf numFmtId="0" fontId="49" fillId="0" borderId="9" xfId="0" applyFont="1" applyBorder="1" applyAlignment="1">
      <alignment horizontal="center" vertical="center" wrapText="1" readingOrder="2"/>
    </xf>
    <xf numFmtId="0" fontId="49" fillId="0" borderId="10" xfId="0" applyFont="1" applyBorder="1" applyAlignment="1">
      <alignment horizontal="center" vertical="center" wrapText="1" readingOrder="2"/>
    </xf>
    <xf numFmtId="0" fontId="42" fillId="0" borderId="0" xfId="0" applyFont="1" applyAlignment="1">
      <alignment horizontal="center" vertical="center"/>
    </xf>
    <xf numFmtId="0" fontId="22" fillId="0" borderId="0" xfId="0" applyFont="1" applyAlignment="1">
      <alignment horizontal="center"/>
    </xf>
    <xf numFmtId="0" fontId="51" fillId="0" borderId="9" xfId="0" applyFont="1" applyBorder="1" applyAlignment="1">
      <alignment horizontal="center" vertical="center" wrapText="1" readingOrder="2"/>
    </xf>
    <xf numFmtId="0" fontId="51" fillId="0" borderId="10" xfId="0" applyFont="1" applyBorder="1" applyAlignment="1">
      <alignment horizontal="center" vertical="center" wrapText="1" readingOrder="2"/>
    </xf>
    <xf numFmtId="0" fontId="49" fillId="0" borderId="9" xfId="0" applyFont="1" applyBorder="1" applyAlignment="1">
      <alignment vertical="center" wrapText="1" readingOrder="2"/>
    </xf>
    <xf numFmtId="0" fontId="49" fillId="0" borderId="10" xfId="0" applyFont="1" applyBorder="1" applyAlignment="1">
      <alignment vertical="center" wrapText="1" readingOrder="2"/>
    </xf>
    <xf numFmtId="0" fontId="65" fillId="0" borderId="0" xfId="1" applyFont="1" applyFill="1" applyAlignment="1">
      <alignment horizontal="center" vertical="center" readingOrder="2"/>
    </xf>
    <xf numFmtId="0" fontId="43" fillId="0" borderId="0" xfId="1" applyFont="1" applyFill="1" applyAlignment="1">
      <alignment horizontal="center" vertical="center" readingOrder="2"/>
    </xf>
    <xf numFmtId="0" fontId="28" fillId="0" borderId="0" xfId="1" applyFont="1" applyFill="1" applyAlignment="1">
      <alignment horizontal="right" vertical="center" readingOrder="2"/>
    </xf>
    <xf numFmtId="0" fontId="28" fillId="0" borderId="0" xfId="1" applyFont="1" applyFill="1" applyBorder="1" applyAlignment="1">
      <alignment horizontal="center" vertical="center" readingOrder="2"/>
    </xf>
    <xf numFmtId="0" fontId="13" fillId="0" borderId="4" xfId="1" applyFont="1" applyFill="1" applyBorder="1" applyAlignment="1">
      <alignment horizontal="center" vertical="center" readingOrder="2"/>
    </xf>
    <xf numFmtId="0" fontId="26" fillId="0" borderId="0" xfId="1" applyFont="1" applyFill="1" applyAlignment="1">
      <alignment horizontal="center" vertical="center" readingOrder="2"/>
    </xf>
    <xf numFmtId="0" fontId="75" fillId="0" borderId="0" xfId="1" applyFont="1" applyFill="1" applyBorder="1" applyAlignment="1">
      <alignment horizontal="right" vertical="center" wrapText="1" shrinkToFit="1" readingOrder="2"/>
    </xf>
    <xf numFmtId="0" fontId="13" fillId="0" borderId="0" xfId="1" applyFont="1" applyFill="1" applyBorder="1" applyAlignment="1">
      <alignment horizontal="center" vertical="center" readingOrder="2"/>
    </xf>
    <xf numFmtId="0" fontId="13" fillId="0" borderId="5" xfId="1" applyFont="1" applyFill="1" applyBorder="1" applyAlignment="1">
      <alignment horizontal="center" vertical="center" readingOrder="2"/>
    </xf>
    <xf numFmtId="0" fontId="21" fillId="0" borderId="4" xfId="1" applyFont="1" applyFill="1" applyBorder="1" applyAlignment="1">
      <alignment horizontal="center" vertical="center" readingOrder="2"/>
    </xf>
    <xf numFmtId="0" fontId="9" fillId="0" borderId="0" xfId="0" applyFont="1" applyAlignment="1">
      <alignment horizontal="right" readingOrder="2"/>
    </xf>
    <xf numFmtId="0" fontId="34" fillId="0" borderId="0" xfId="0" applyFont="1" applyAlignment="1">
      <alignment horizontal="right" wrapText="1"/>
    </xf>
    <xf numFmtId="0" fontId="15" fillId="0" borderId="0" xfId="1" applyFont="1" applyFill="1" applyBorder="1" applyAlignment="1">
      <alignment horizontal="right" vertical="center" wrapText="1" readingOrder="2"/>
    </xf>
    <xf numFmtId="0" fontId="21" fillId="0" borderId="0" xfId="1" applyFont="1" applyFill="1" applyBorder="1" applyAlignment="1">
      <alignment horizontal="center" vertical="center" readingOrder="2"/>
    </xf>
    <xf numFmtId="0" fontId="9" fillId="0" borderId="0" xfId="0" applyFont="1" applyAlignment="1">
      <alignment horizontal="center" vertical="center"/>
    </xf>
    <xf numFmtId="0" fontId="7" fillId="0" borderId="0" xfId="1" applyFont="1" applyFill="1" applyBorder="1" applyAlignment="1">
      <alignment horizontal="center" vertical="center" readingOrder="2"/>
    </xf>
    <xf numFmtId="0" fontId="9" fillId="0" borderId="4" xfId="1" applyFont="1" applyFill="1" applyBorder="1" applyAlignment="1">
      <alignment horizontal="center" vertical="center" readingOrder="2"/>
    </xf>
    <xf numFmtId="0" fontId="9"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57" fillId="0" borderId="0" xfId="0" applyFont="1" applyAlignment="1">
      <alignment horizontal="center" shrinkToFit="1"/>
    </xf>
    <xf numFmtId="0" fontId="62" fillId="0" borderId="0" xfId="0" applyFont="1" applyFill="1" applyAlignment="1">
      <alignment horizontal="right" shrinkToFit="1"/>
    </xf>
    <xf numFmtId="0" fontId="48" fillId="0" borderId="0" xfId="1" applyFont="1" applyFill="1" applyAlignment="1">
      <alignment horizontal="center" vertical="center" shrinkToFit="1" readingOrder="2"/>
    </xf>
    <xf numFmtId="0" fontId="58" fillId="0" borderId="1" xfId="0" applyFont="1" applyBorder="1" applyAlignment="1">
      <alignment horizontal="center" shrinkToFit="1"/>
    </xf>
    <xf numFmtId="0" fontId="58" fillId="0" borderId="4" xfId="0" applyFont="1" applyBorder="1" applyAlignment="1">
      <alignment horizontal="center" shrinkToFit="1"/>
    </xf>
    <xf numFmtId="0" fontId="40" fillId="0" borderId="5" xfId="0" applyFont="1" applyBorder="1" applyAlignment="1">
      <alignment horizontal="center" vertical="center" wrapText="1"/>
    </xf>
    <xf numFmtId="0" fontId="40" fillId="0" borderId="4" xfId="0" applyFont="1" applyBorder="1" applyAlignment="1">
      <alignment horizontal="center" vertical="center" wrapText="1"/>
    </xf>
    <xf numFmtId="0" fontId="9" fillId="0" borderId="0" xfId="1" applyFont="1" applyFill="1" applyAlignment="1">
      <alignment horizontal="right" vertical="center" readingOrder="2"/>
    </xf>
    <xf numFmtId="164" fontId="9" fillId="0" borderId="0" xfId="1" applyNumberFormat="1" applyFont="1" applyFill="1" applyAlignment="1">
      <alignment horizontal="right" vertical="center" readingOrder="2"/>
    </xf>
    <xf numFmtId="0" fontId="13" fillId="0" borderId="0" xfId="1" applyFont="1" applyFill="1" applyBorder="1" applyAlignment="1">
      <alignment horizontal="center" vertical="center"/>
    </xf>
    <xf numFmtId="0" fontId="13" fillId="0" borderId="4" xfId="1" applyFont="1" applyFill="1" applyBorder="1" applyAlignment="1">
      <alignment horizontal="center" vertical="center"/>
    </xf>
    <xf numFmtId="0" fontId="15" fillId="0" borderId="0"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9" fillId="0" borderId="0" xfId="0" applyFont="1" applyFill="1" applyBorder="1" applyAlignment="1">
      <alignment horizontal="right" vertical="center" readingOrder="2"/>
    </xf>
    <xf numFmtId="164" fontId="13" fillId="0" borderId="0" xfId="0" applyNumberFormat="1" applyFont="1" applyFill="1" applyBorder="1" applyAlignment="1">
      <alignment horizontal="right" vertical="center" readingOrder="2"/>
    </xf>
    <xf numFmtId="164" fontId="13" fillId="0" borderId="0" xfId="0" applyNumberFormat="1" applyFont="1" applyFill="1" applyBorder="1" applyAlignment="1">
      <alignment horizontal="center" vertical="center"/>
    </xf>
    <xf numFmtId="164" fontId="13" fillId="0" borderId="4"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Border="1" applyAlignment="1">
      <alignment horizontal="center" vertical="center" readingOrder="2"/>
    </xf>
    <xf numFmtId="0" fontId="13" fillId="0" borderId="4" xfId="0" applyFont="1" applyBorder="1" applyAlignment="1">
      <alignment horizontal="center" vertical="center" readingOrder="2"/>
    </xf>
    <xf numFmtId="0" fontId="13" fillId="0" borderId="0" xfId="0" applyFont="1" applyBorder="1" applyAlignment="1">
      <alignment horizontal="center" vertical="center" wrapText="1" readingOrder="2"/>
    </xf>
    <xf numFmtId="0" fontId="13" fillId="0" borderId="4" xfId="0" applyFont="1" applyBorder="1" applyAlignment="1">
      <alignment horizontal="center" vertical="center" wrapText="1" readingOrder="2"/>
    </xf>
    <xf numFmtId="0" fontId="21" fillId="0" borderId="4" xfId="0" applyFont="1" applyFill="1" applyBorder="1" applyAlignment="1">
      <alignment horizontal="center" vertical="center" wrapText="1" readingOrder="2"/>
    </xf>
    <xf numFmtId="0" fontId="9" fillId="0" borderId="0" xfId="0" applyFont="1" applyFill="1" applyBorder="1" applyAlignment="1">
      <alignment horizontal="right" readingOrder="2"/>
    </xf>
    <xf numFmtId="0" fontId="13" fillId="0" borderId="4" xfId="0" applyFont="1" applyFill="1" applyBorder="1" applyAlignment="1">
      <alignment horizontal="center" readingOrder="2"/>
    </xf>
    <xf numFmtId="0" fontId="21" fillId="0" borderId="0" xfId="0" applyFont="1" applyFill="1" applyBorder="1" applyAlignment="1">
      <alignment horizontal="right" vertical="center"/>
    </xf>
    <xf numFmtId="0" fontId="21" fillId="0" borderId="0" xfId="0"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13" fillId="0" borderId="4" xfId="0" applyNumberFormat="1" applyFont="1" applyFill="1" applyBorder="1" applyAlignment="1">
      <alignment horizontal="center"/>
    </xf>
    <xf numFmtId="0" fontId="9" fillId="0" borderId="0" xfId="0" applyFont="1" applyFill="1" applyAlignment="1">
      <alignment horizontal="right" readingOrder="2"/>
    </xf>
    <xf numFmtId="164" fontId="13" fillId="0" borderId="0" xfId="0" applyNumberFormat="1" applyFont="1" applyFill="1" applyAlignment="1">
      <alignment horizontal="right" readingOrder="2"/>
    </xf>
    <xf numFmtId="0" fontId="9" fillId="0" borderId="0" xfId="0" applyFont="1" applyFill="1" applyAlignment="1">
      <alignment horizontal="right"/>
    </xf>
    <xf numFmtId="164" fontId="13" fillId="0" borderId="0" xfId="0" applyNumberFormat="1" applyFont="1" applyFill="1" applyAlignment="1">
      <alignment horizontal="right"/>
    </xf>
    <xf numFmtId="0" fontId="13" fillId="0" borderId="5" xfId="0" applyFont="1" applyFill="1" applyBorder="1" applyAlignment="1">
      <alignment horizontal="center" vertical="center"/>
    </xf>
    <xf numFmtId="164" fontId="6" fillId="0" borderId="0" xfId="0" applyNumberFormat="1" applyFont="1" applyFill="1" applyBorder="1" applyAlignment="1">
      <alignment horizontal="center" vertical="center"/>
    </xf>
    <xf numFmtId="0" fontId="21" fillId="0" borderId="0" xfId="0" applyFont="1" applyFill="1" applyBorder="1" applyAlignment="1">
      <alignment horizontal="right" vertical="center" readingOrder="2"/>
    </xf>
    <xf numFmtId="0" fontId="15" fillId="0" borderId="0" xfId="0" applyFont="1" applyFill="1" applyAlignment="1">
      <alignment horizontal="right" vertical="center"/>
    </xf>
    <xf numFmtId="0" fontId="13" fillId="0" borderId="1" xfId="0" applyFont="1" applyFill="1" applyBorder="1" applyAlignment="1">
      <alignment horizontal="center" readingOrder="2"/>
    </xf>
    <xf numFmtId="164" fontId="9" fillId="0" borderId="0" xfId="0" applyNumberFormat="1" applyFont="1" applyFill="1" applyBorder="1" applyAlignment="1">
      <alignment horizontal="right" readingOrder="2"/>
    </xf>
    <xf numFmtId="0" fontId="9" fillId="0" borderId="0" xfId="0" applyFont="1" applyFill="1" applyBorder="1" applyAlignment="1">
      <alignment horizontal="center" vertical="center"/>
    </xf>
    <xf numFmtId="164" fontId="9" fillId="0" borderId="4"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0" xfId="0" applyFont="1" applyFill="1" applyAlignment="1">
      <alignment horizontal="right" vertical="center" readingOrder="2"/>
    </xf>
    <xf numFmtId="164" fontId="9" fillId="0" borderId="0" xfId="0" applyNumberFormat="1" applyFont="1" applyFill="1" applyAlignment="1">
      <alignment horizontal="right" vertical="center" readingOrder="2"/>
    </xf>
    <xf numFmtId="0" fontId="8" fillId="0" borderId="0" xfId="0" applyFont="1" applyFill="1" applyBorder="1" applyAlignment="1">
      <alignment horizontal="center" vertical="center"/>
    </xf>
    <xf numFmtId="164" fontId="9" fillId="0" borderId="0" xfId="0" applyNumberFormat="1" applyFont="1" applyFill="1" applyBorder="1" applyAlignment="1">
      <alignment horizontal="right" vertical="center" readingOrder="2"/>
    </xf>
    <xf numFmtId="164" fontId="9" fillId="0" borderId="0" xfId="0" applyNumberFormat="1" applyFont="1" applyFill="1" applyAlignment="1">
      <alignment horizontal="right" readingOrder="2"/>
    </xf>
    <xf numFmtId="0" fontId="76" fillId="0" borderId="0" xfId="0" applyFont="1" applyAlignment="1">
      <alignment horizontal="center"/>
    </xf>
    <xf numFmtId="164" fontId="9" fillId="0" borderId="0" xfId="0" applyNumberFormat="1" applyFont="1" applyFill="1" applyAlignment="1">
      <alignment horizontal="right" vertical="center"/>
    </xf>
    <xf numFmtId="168" fontId="13" fillId="0" borderId="4" xfId="0" applyNumberFormat="1" applyFont="1" applyBorder="1" applyAlignment="1">
      <alignment horizontal="center" vertical="top" wrapText="1" readingOrder="2"/>
    </xf>
    <xf numFmtId="0" fontId="46" fillId="0" borderId="0" xfId="0" applyFont="1" applyBorder="1" applyAlignment="1">
      <alignment horizontal="center" vertical="top" wrapText="1" readingOrder="2"/>
    </xf>
    <xf numFmtId="167" fontId="13" fillId="0" borderId="4" xfId="0" applyNumberFormat="1" applyFont="1" applyBorder="1" applyAlignment="1">
      <alignment horizontal="center" vertical="top" wrapText="1" readingOrder="2"/>
    </xf>
    <xf numFmtId="0" fontId="46" fillId="3" borderId="0" xfId="0" applyFont="1" applyFill="1" applyBorder="1" applyAlignment="1">
      <alignment horizontal="center" vertical="top" wrapText="1" readingOrder="2"/>
    </xf>
    <xf numFmtId="0" fontId="46" fillId="0" borderId="0" xfId="0" applyFont="1" applyFill="1" applyBorder="1" applyAlignment="1">
      <alignment horizontal="center" vertical="top" wrapText="1" readingOrder="2"/>
    </xf>
    <xf numFmtId="0" fontId="13" fillId="0" borderId="4" xfId="0" applyFont="1" applyBorder="1" applyAlignment="1">
      <alignment horizontal="center" vertical="top" wrapText="1" readingOrder="2"/>
    </xf>
    <xf numFmtId="0" fontId="13" fillId="3" borderId="4" xfId="0" applyFont="1" applyFill="1" applyBorder="1" applyAlignment="1">
      <alignment horizontal="center" vertical="top" wrapText="1" readingOrder="2"/>
    </xf>
    <xf numFmtId="0" fontId="39" fillId="0" borderId="0" xfId="0" applyFont="1" applyBorder="1" applyAlignment="1">
      <alignment horizontal="center" vertical="top" wrapText="1" readingOrder="2"/>
    </xf>
    <xf numFmtId="168" fontId="13" fillId="0" borderId="0" xfId="0" applyNumberFormat="1" applyFont="1" applyBorder="1" applyAlignment="1">
      <alignment horizontal="center" vertical="top" wrapText="1" readingOrder="2"/>
    </xf>
    <xf numFmtId="0" fontId="13" fillId="3" borderId="0" xfId="0" applyFont="1" applyFill="1" applyBorder="1" applyAlignment="1">
      <alignment horizontal="center" vertical="top" wrapText="1" readingOrder="2"/>
    </xf>
    <xf numFmtId="0" fontId="47" fillId="0" borderId="0" xfId="0" applyFont="1" applyFill="1" applyBorder="1" applyAlignment="1">
      <alignment horizontal="justify" vertical="top" wrapText="1" readingOrder="2"/>
    </xf>
    <xf numFmtId="167" fontId="13" fillId="0" borderId="0" xfId="0" applyNumberFormat="1" applyFont="1" applyBorder="1" applyAlignment="1">
      <alignment horizontal="center" vertical="top" wrapText="1" readingOrder="2"/>
    </xf>
    <xf numFmtId="0" fontId="39" fillId="3" borderId="0" xfId="0" applyFont="1" applyFill="1" applyBorder="1" applyAlignment="1">
      <alignment horizontal="center" vertical="top" wrapText="1" readingOrder="2"/>
    </xf>
    <xf numFmtId="0" fontId="9" fillId="0" borderId="0" xfId="0" applyFont="1" applyFill="1" applyBorder="1" applyAlignment="1">
      <alignment horizontal="justify" vertical="top" wrapText="1" readingOrder="2"/>
    </xf>
    <xf numFmtId="0" fontId="9" fillId="0" borderId="0" xfId="0" applyFont="1" applyAlignment="1">
      <alignment horizontal="center" readingOrder="2"/>
    </xf>
    <xf numFmtId="0" fontId="13" fillId="0" borderId="1" xfId="0" applyFont="1" applyBorder="1" applyAlignment="1">
      <alignment horizontal="center" vertical="top" wrapText="1" readingOrder="2"/>
    </xf>
    <xf numFmtId="168" fontId="13" fillId="0" borderId="1" xfId="0" applyNumberFormat="1" applyFont="1" applyFill="1" applyBorder="1" applyAlignment="1">
      <alignment horizontal="center" vertical="top" wrapText="1" readingOrder="2"/>
    </xf>
    <xf numFmtId="0" fontId="13" fillId="0" borderId="0" xfId="0" applyFont="1" applyFill="1" applyAlignment="1">
      <alignment horizontal="right" vertical="center" wrapText="1"/>
    </xf>
    <xf numFmtId="0" fontId="13" fillId="0" borderId="0" xfId="0" applyFont="1" applyFill="1" applyAlignment="1">
      <alignment horizontal="right"/>
    </xf>
    <xf numFmtId="164" fontId="9" fillId="0" borderId="0" xfId="0" applyNumberFormat="1" applyFont="1" applyFill="1" applyAlignment="1">
      <alignment horizontal="center" shrinkToFit="1"/>
    </xf>
    <xf numFmtId="0" fontId="21" fillId="0" borderId="0" xfId="0" applyFont="1" applyFill="1" applyBorder="1" applyAlignment="1">
      <alignment horizontal="right" vertical="center" shrinkToFit="1"/>
    </xf>
    <xf numFmtId="0" fontId="13" fillId="0" borderId="4" xfId="0" applyFont="1" applyFill="1" applyBorder="1" applyAlignment="1">
      <alignment horizontal="center" vertical="center" shrinkToFit="1"/>
    </xf>
    <xf numFmtId="0" fontId="8" fillId="0" borderId="4" xfId="0" applyFont="1" applyBorder="1" applyAlignment="1">
      <alignment horizontal="center" shrinkToFit="1"/>
    </xf>
    <xf numFmtId="164" fontId="21" fillId="0" borderId="0" xfId="0" applyNumberFormat="1" applyFont="1" applyFill="1" applyBorder="1" applyAlignment="1">
      <alignment horizontal="right" vertical="center" shrinkToFit="1"/>
    </xf>
    <xf numFmtId="164" fontId="21" fillId="0" borderId="0" xfId="0" applyNumberFormat="1" applyFont="1" applyFill="1" applyAlignment="1">
      <alignment horizontal="right" vertical="center" shrinkToFit="1"/>
    </xf>
    <xf numFmtId="0" fontId="13" fillId="0" borderId="0" xfId="0" applyFont="1" applyFill="1" applyBorder="1" applyAlignment="1">
      <alignment horizontal="right" vertical="center" shrinkToFit="1"/>
    </xf>
    <xf numFmtId="0" fontId="13" fillId="0" borderId="0" xfId="0" applyFont="1" applyFill="1" applyBorder="1" applyAlignment="1">
      <alignment vertical="center" shrinkToFit="1"/>
    </xf>
    <xf numFmtId="0" fontId="15" fillId="0" borderId="5" xfId="0" applyFont="1" applyFill="1" applyBorder="1" applyAlignment="1">
      <alignment vertical="center" wrapText="1" shrinkToFit="1"/>
    </xf>
    <xf numFmtId="0" fontId="8" fillId="0" borderId="4" xfId="0" applyFont="1" applyFill="1" applyBorder="1" applyAlignment="1">
      <alignment horizontal="right" shrinkToFit="1"/>
    </xf>
    <xf numFmtId="0" fontId="8" fillId="0" borderId="4" xfId="0" applyFont="1" applyFill="1" applyBorder="1" applyAlignment="1">
      <alignment horizontal="center" shrinkToFit="1"/>
    </xf>
    <xf numFmtId="0" fontId="8" fillId="0" borderId="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164" fontId="13" fillId="0" borderId="0" xfId="0" applyNumberFormat="1" applyFont="1" applyFill="1" applyBorder="1" applyAlignment="1">
      <alignment horizontal="center" vertical="center" readingOrder="2"/>
    </xf>
    <xf numFmtId="164" fontId="9" fillId="0" borderId="0" xfId="0" applyNumberFormat="1" applyFont="1" applyFill="1" applyAlignment="1">
      <alignment horizontal="center" readingOrder="2"/>
    </xf>
    <xf numFmtId="164" fontId="9" fillId="0" borderId="0" xfId="0" applyNumberFormat="1" applyFont="1" applyFill="1" applyAlignment="1">
      <alignment horizontal="center" vertical="center"/>
    </xf>
    <xf numFmtId="0" fontId="10" fillId="0" borderId="0" xfId="0" applyFont="1" applyFill="1" applyAlignment="1">
      <alignment horizontal="center" vertical="center"/>
    </xf>
    <xf numFmtId="164" fontId="10" fillId="0" borderId="0" xfId="0" applyNumberFormat="1" applyFont="1" applyFill="1" applyAlignment="1">
      <alignment horizontal="center" vertical="center"/>
    </xf>
  </cellXfs>
  <cellStyles count="3">
    <cellStyle name="Comma" xfId="2" builtinId="3"/>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unet.seo.ir/docunet/loader.aspx?cmd=common/downloader&amp;referenceFlag=5&amp;attachmentId=1562448"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wnloader&amp;referenceFlag=5&amp;atta"/>
    </sheetNames>
    <definedNames>
      <definedName name="CheckBox20_Click"/>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9:X38"/>
  <sheetViews>
    <sheetView rightToLeft="1" view="pageBreakPreview" topLeftCell="A26" zoomScale="110" zoomScaleSheetLayoutView="110" workbookViewId="0">
      <selection activeCell="F30" sqref="F30:G30"/>
    </sheetView>
  </sheetViews>
  <sheetFormatPr defaultRowHeight="18" customHeight="1"/>
  <cols>
    <col min="1" max="1" width="2" customWidth="1"/>
    <col min="2" max="2" width="2.85546875" customWidth="1"/>
    <col min="3" max="3" width="3.7109375" customWidth="1"/>
    <col min="4" max="4" width="20.5703125" customWidth="1"/>
    <col min="5" max="5" width="4.42578125" customWidth="1"/>
    <col min="6" max="6" width="25.85546875" customWidth="1"/>
    <col min="7" max="7" width="2" customWidth="1"/>
    <col min="8" max="8" width="22" customWidth="1"/>
    <col min="9" max="9" width="6.42578125" customWidth="1"/>
    <col min="10" max="10" width="19.7109375" customWidth="1"/>
  </cols>
  <sheetData>
    <row r="9" spans="3:10" ht="44.25" customHeight="1"/>
    <row r="10" spans="3:10" s="235" customFormat="1" ht="18" customHeight="1">
      <c r="C10" s="515" t="s">
        <v>181</v>
      </c>
      <c r="D10" s="515"/>
      <c r="E10" s="515"/>
      <c r="F10" s="515"/>
      <c r="G10" s="515"/>
      <c r="H10" s="515"/>
      <c r="I10" s="515"/>
      <c r="J10" s="515"/>
    </row>
    <row r="11" spans="3:10" s="235" customFormat="1" ht="18" customHeight="1">
      <c r="C11" s="515" t="s">
        <v>205</v>
      </c>
      <c r="D11" s="515"/>
      <c r="E11" s="515"/>
      <c r="F11" s="515"/>
      <c r="G11" s="515"/>
      <c r="H11" s="515"/>
      <c r="I11" s="515"/>
      <c r="J11" s="515"/>
    </row>
    <row r="12" spans="3:10" s="235" customFormat="1" ht="18" customHeight="1">
      <c r="C12" s="515" t="s">
        <v>263</v>
      </c>
      <c r="D12" s="515"/>
      <c r="E12" s="515"/>
      <c r="F12" s="515"/>
      <c r="G12" s="515"/>
      <c r="H12" s="515"/>
      <c r="I12" s="515"/>
      <c r="J12" s="515"/>
    </row>
    <row r="13" spans="3:10" s="235" customFormat="1" ht="18" customHeight="1">
      <c r="C13" s="270"/>
      <c r="D13" s="270"/>
      <c r="E13" s="270"/>
      <c r="F13" s="270"/>
      <c r="G13" s="270"/>
      <c r="H13" s="270"/>
      <c r="I13" s="270"/>
      <c r="J13" s="270"/>
    </row>
    <row r="14" spans="3:10" ht="18" customHeight="1">
      <c r="C14" s="516" t="s">
        <v>184</v>
      </c>
      <c r="D14" s="516"/>
      <c r="E14" s="516"/>
      <c r="F14" s="516"/>
      <c r="G14" s="516"/>
      <c r="H14" s="516"/>
      <c r="I14" s="516"/>
      <c r="J14" s="516"/>
    </row>
    <row r="15" spans="3:10" ht="48.75" customHeight="1">
      <c r="C15" s="518" t="s">
        <v>293</v>
      </c>
      <c r="D15" s="518"/>
      <c r="E15" s="518"/>
      <c r="F15" s="518"/>
      <c r="G15" s="518"/>
      <c r="H15" s="518"/>
      <c r="I15" s="518"/>
      <c r="J15" s="518"/>
    </row>
    <row r="16" spans="3:10" ht="13.5" customHeight="1">
      <c r="C16" s="272"/>
      <c r="D16" s="272"/>
      <c r="E16" s="272"/>
      <c r="F16" s="272"/>
      <c r="G16" s="272"/>
      <c r="H16" s="272"/>
      <c r="I16" s="272"/>
      <c r="J16" s="272"/>
    </row>
    <row r="17" spans="3:24" ht="18" customHeight="1">
      <c r="C17" s="271"/>
      <c r="D17" s="517" t="s">
        <v>183</v>
      </c>
      <c r="E17" s="517"/>
      <c r="F17" s="517"/>
      <c r="G17" s="271"/>
      <c r="H17" s="273" t="s">
        <v>182</v>
      </c>
      <c r="I17" s="271"/>
      <c r="J17" s="271"/>
    </row>
    <row r="18" spans="3:24" ht="18" customHeight="1">
      <c r="C18" s="279" t="s">
        <v>218</v>
      </c>
      <c r="D18" s="519" t="s">
        <v>285</v>
      </c>
      <c r="E18" s="519"/>
      <c r="F18" s="519"/>
      <c r="G18" s="218" t="s">
        <v>151</v>
      </c>
      <c r="H18" s="275" t="s">
        <v>289</v>
      </c>
    </row>
    <row r="19" spans="3:24" ht="20.25" customHeight="1">
      <c r="C19" s="279" t="s">
        <v>219</v>
      </c>
      <c r="D19" s="521" t="s">
        <v>236</v>
      </c>
      <c r="E19" s="521"/>
      <c r="F19" s="521"/>
      <c r="G19" s="218"/>
      <c r="H19" s="275" t="s">
        <v>290</v>
      </c>
    </row>
    <row r="20" spans="3:24" ht="20.25" customHeight="1">
      <c r="C20" s="279" t="s">
        <v>238</v>
      </c>
      <c r="D20" s="521" t="s">
        <v>237</v>
      </c>
      <c r="E20" s="521"/>
      <c r="F20" s="521"/>
      <c r="G20" s="218"/>
      <c r="H20" s="275" t="s">
        <v>291</v>
      </c>
    </row>
    <row r="21" spans="3:24" ht="18" customHeight="1">
      <c r="C21" s="279" t="s">
        <v>239</v>
      </c>
      <c r="D21" s="520" t="s">
        <v>185</v>
      </c>
      <c r="E21" s="520"/>
      <c r="F21" s="520"/>
      <c r="G21" s="232"/>
      <c r="H21" s="276" t="s">
        <v>292</v>
      </c>
      <c r="I21" s="232"/>
      <c r="J21" s="232"/>
    </row>
    <row r="22" spans="3:24" ht="18" customHeight="1">
      <c r="C22" s="278"/>
      <c r="D22" s="231"/>
      <c r="E22" s="147"/>
      <c r="F22" s="147"/>
      <c r="G22" s="147"/>
      <c r="H22" s="274"/>
      <c r="I22" s="147"/>
      <c r="J22" s="147"/>
      <c r="K22" s="44"/>
      <c r="L22" s="44"/>
      <c r="M22" s="44"/>
      <c r="N22" s="44"/>
      <c r="O22" s="44"/>
      <c r="P22" s="44"/>
      <c r="Q22" s="44"/>
      <c r="R22" s="44"/>
      <c r="S22" s="44"/>
      <c r="T22" s="44"/>
      <c r="U22" s="44"/>
      <c r="V22" s="44"/>
      <c r="W22" s="44"/>
      <c r="X22" s="44"/>
    </row>
    <row r="23" spans="3:24" ht="18" customHeight="1">
      <c r="C23" s="514" t="s">
        <v>279</v>
      </c>
      <c r="D23" s="514"/>
      <c r="E23" s="514"/>
      <c r="F23" s="514"/>
      <c r="G23" s="514"/>
      <c r="H23" s="514"/>
      <c r="I23" s="514"/>
      <c r="J23" s="514"/>
    </row>
    <row r="24" spans="3:24" ht="24" customHeight="1">
      <c r="C24" s="514"/>
      <c r="D24" s="514"/>
      <c r="E24" s="514"/>
      <c r="F24" s="514"/>
      <c r="G24" s="514"/>
      <c r="H24" s="514"/>
      <c r="I24" s="514"/>
      <c r="J24" s="514"/>
    </row>
    <row r="25" spans="3:24" ht="18" customHeight="1">
      <c r="C25" s="269"/>
      <c r="D25" s="269"/>
      <c r="E25" s="269"/>
      <c r="F25" s="269"/>
      <c r="G25" s="269"/>
      <c r="H25" s="269"/>
      <c r="I25" s="269"/>
      <c r="J25" s="269"/>
    </row>
    <row r="26" spans="3:24" ht="35.25" customHeight="1">
      <c r="D26" s="526" t="s">
        <v>170</v>
      </c>
      <c r="E26" s="527"/>
      <c r="F26" s="526" t="s">
        <v>171</v>
      </c>
      <c r="G26" s="527"/>
      <c r="H26" s="526" t="s">
        <v>172</v>
      </c>
      <c r="I26" s="527"/>
      <c r="J26" s="277" t="s">
        <v>38</v>
      </c>
    </row>
    <row r="27" spans="3:24" ht="48" customHeight="1">
      <c r="D27" s="522" t="s">
        <v>280</v>
      </c>
      <c r="E27" s="523"/>
      <c r="F27" s="522" t="s">
        <v>281</v>
      </c>
      <c r="G27" s="523"/>
      <c r="H27" s="512" t="s">
        <v>283</v>
      </c>
      <c r="I27" s="513"/>
      <c r="J27" s="500"/>
    </row>
    <row r="28" spans="3:24" ht="48.75" customHeight="1">
      <c r="D28" s="522" t="s">
        <v>173</v>
      </c>
      <c r="E28" s="523"/>
      <c r="F28" s="522" t="s">
        <v>176</v>
      </c>
      <c r="G28" s="523"/>
      <c r="H28" s="512" t="s">
        <v>186</v>
      </c>
      <c r="I28" s="513"/>
      <c r="J28" s="500"/>
    </row>
    <row r="29" spans="3:24" ht="48.75" customHeight="1">
      <c r="D29" s="522" t="s">
        <v>175</v>
      </c>
      <c r="E29" s="523"/>
      <c r="F29" s="522" t="s">
        <v>178</v>
      </c>
      <c r="G29" s="523"/>
      <c r="H29" s="512" t="s">
        <v>179</v>
      </c>
      <c r="I29" s="513"/>
      <c r="J29" s="500"/>
    </row>
    <row r="30" spans="3:24" ht="50.25" customHeight="1">
      <c r="D30" s="528" t="s">
        <v>284</v>
      </c>
      <c r="E30" s="529"/>
      <c r="F30" s="522" t="s">
        <v>177</v>
      </c>
      <c r="G30" s="523"/>
      <c r="H30" s="512" t="s">
        <v>180</v>
      </c>
      <c r="I30" s="513"/>
      <c r="J30" s="500"/>
    </row>
    <row r="31" spans="3:24" ht="50.25" customHeight="1">
      <c r="D31" s="528" t="s">
        <v>174</v>
      </c>
      <c r="E31" s="529"/>
      <c r="F31" s="522" t="s">
        <v>282</v>
      </c>
      <c r="G31" s="523"/>
      <c r="H31" s="512" t="s">
        <v>180</v>
      </c>
      <c r="I31" s="513"/>
      <c r="J31" s="500"/>
    </row>
    <row r="32" spans="3:24" ht="18" customHeight="1">
      <c r="D32" s="145"/>
      <c r="E32" s="145"/>
      <c r="F32" s="145"/>
      <c r="G32" s="145"/>
      <c r="H32" s="145"/>
      <c r="I32" s="145"/>
      <c r="J32" s="145"/>
    </row>
    <row r="33" spans="2:10" ht="18" customHeight="1">
      <c r="D33" s="226"/>
      <c r="E33" s="226"/>
      <c r="F33" s="226"/>
      <c r="G33" s="226"/>
      <c r="H33" s="226"/>
      <c r="I33" s="226"/>
      <c r="J33" s="226"/>
    </row>
    <row r="34" spans="2:10" ht="24" customHeight="1">
      <c r="G34" s="239"/>
    </row>
    <row r="35" spans="2:10" ht="18" customHeight="1">
      <c r="B35" s="524"/>
      <c r="C35" s="524"/>
      <c r="D35" s="524"/>
      <c r="E35" s="524"/>
      <c r="F35" s="524"/>
      <c r="G35" s="524"/>
      <c r="H35" s="524"/>
      <c r="I35" s="524"/>
      <c r="J35" s="524"/>
    </row>
    <row r="38" spans="2:10" ht="18" customHeight="1">
      <c r="D38" s="525"/>
      <c r="E38" s="525"/>
      <c r="F38" s="525"/>
      <c r="G38" s="525"/>
      <c r="H38" s="525"/>
      <c r="I38" s="525"/>
    </row>
  </sheetData>
  <mergeCells count="31">
    <mergeCell ref="B35:J35"/>
    <mergeCell ref="D38:I38"/>
    <mergeCell ref="H26:I26"/>
    <mergeCell ref="D30:E30"/>
    <mergeCell ref="F27:G27"/>
    <mergeCell ref="D26:E26"/>
    <mergeCell ref="D31:E31"/>
    <mergeCell ref="F28:G28"/>
    <mergeCell ref="F29:G29"/>
    <mergeCell ref="F30:G30"/>
    <mergeCell ref="F31:G31"/>
    <mergeCell ref="F26:G26"/>
    <mergeCell ref="H27:I27"/>
    <mergeCell ref="H28:I28"/>
    <mergeCell ref="H29:I29"/>
    <mergeCell ref="H30:I30"/>
    <mergeCell ref="H31:I31"/>
    <mergeCell ref="C23:J24"/>
    <mergeCell ref="C10:J10"/>
    <mergeCell ref="C11:J11"/>
    <mergeCell ref="C12:J12"/>
    <mergeCell ref="C14:J14"/>
    <mergeCell ref="D17:F17"/>
    <mergeCell ref="C15:J15"/>
    <mergeCell ref="D18:F18"/>
    <mergeCell ref="D21:F21"/>
    <mergeCell ref="D19:F19"/>
    <mergeCell ref="D20:F20"/>
    <mergeCell ref="D27:E27"/>
    <mergeCell ref="D28:E28"/>
    <mergeCell ref="D29:E29"/>
  </mergeCells>
  <pageMargins left="0.19685039370078741" right="0.31496062992125984" top="0.27559055118110237" bottom="0.15748031496062992" header="0.31496062992125984" footer="0.31496062992125984"/>
  <pageSetup paperSize="9" scale="89" orientation="portrait" r:id="rId1"/>
  <headerFooter>
    <oddFooter>&amp;C&amp;"Arial,Bold"&amp;11 1</oddFooter>
  </headerFooter>
</worksheet>
</file>

<file path=xl/worksheets/sheet10.xml><?xml version="1.0" encoding="utf-8"?>
<worksheet xmlns="http://schemas.openxmlformats.org/spreadsheetml/2006/main" xmlns:r="http://schemas.openxmlformats.org/officeDocument/2006/relationships">
  <dimension ref="A1:AF25"/>
  <sheetViews>
    <sheetView rightToLeft="1" view="pageBreakPreview" topLeftCell="A4" zoomScale="110" zoomScaleSheetLayoutView="110" workbookViewId="0">
      <selection activeCell="B3" sqref="B3:G3"/>
    </sheetView>
  </sheetViews>
  <sheetFormatPr defaultRowHeight="15.75"/>
  <cols>
    <col min="1" max="1" width="0.5703125" style="4" customWidth="1"/>
    <col min="2" max="2" width="34.7109375" style="4" customWidth="1"/>
    <col min="3" max="3" width="5.28515625" style="4" customWidth="1"/>
    <col min="4" max="4" width="16.140625" style="4" customWidth="1"/>
    <col min="5" max="5" width="2" style="4" customWidth="1"/>
    <col min="6" max="6" width="18.28515625" style="4" customWidth="1"/>
    <col min="7" max="16384" width="9.140625" style="4"/>
  </cols>
  <sheetData>
    <row r="1" spans="1:32" s="235" customFormat="1" ht="18" customHeight="1">
      <c r="B1" s="515" t="s">
        <v>181</v>
      </c>
      <c r="C1" s="515"/>
      <c r="D1" s="515"/>
      <c r="E1" s="515"/>
      <c r="F1" s="515"/>
      <c r="G1" s="515"/>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row>
    <row r="2" spans="1:32" s="235" customFormat="1" ht="18" customHeight="1">
      <c r="B2" s="515" t="s">
        <v>242</v>
      </c>
      <c r="C2" s="515"/>
      <c r="D2" s="515"/>
      <c r="E2" s="515"/>
      <c r="F2" s="515"/>
      <c r="G2" s="515"/>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row>
    <row r="3" spans="1:32" s="235" customFormat="1" ht="18" customHeight="1">
      <c r="B3" s="515" t="s">
        <v>263</v>
      </c>
      <c r="C3" s="515"/>
      <c r="D3" s="515"/>
      <c r="E3" s="515"/>
      <c r="F3" s="515"/>
      <c r="G3" s="515"/>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2" ht="62.25" customHeight="1">
      <c r="A4" s="3"/>
      <c r="B4" s="597" t="s">
        <v>138</v>
      </c>
      <c r="C4" s="598"/>
      <c r="D4" s="598"/>
      <c r="E4" s="598"/>
      <c r="F4" s="598"/>
      <c r="G4" s="3"/>
      <c r="H4" s="3"/>
      <c r="I4" s="3"/>
      <c r="J4" s="3"/>
      <c r="K4" s="3"/>
    </row>
    <row r="5" spans="1:32" s="129" customFormat="1" ht="15" customHeight="1">
      <c r="A5" s="54"/>
      <c r="B5" s="564" t="s">
        <v>6</v>
      </c>
      <c r="C5" s="130"/>
      <c r="D5" s="570" t="s">
        <v>264</v>
      </c>
      <c r="E5" s="62"/>
      <c r="F5" s="564" t="s">
        <v>188</v>
      </c>
      <c r="G5" s="54"/>
      <c r="H5" s="54"/>
      <c r="I5" s="54"/>
      <c r="J5" s="54"/>
      <c r="K5" s="54"/>
    </row>
    <row r="6" spans="1:32" s="129" customFormat="1" ht="15" customHeight="1">
      <c r="A6" s="54"/>
      <c r="B6" s="569"/>
      <c r="C6" s="131"/>
      <c r="D6" s="571" t="s">
        <v>19</v>
      </c>
      <c r="E6" s="62"/>
      <c r="F6" s="565"/>
      <c r="G6" s="54"/>
      <c r="H6" s="54"/>
      <c r="I6" s="54"/>
      <c r="J6" s="54"/>
      <c r="K6" s="54"/>
    </row>
    <row r="7" spans="1:32" s="129" customFormat="1" ht="24.75" customHeight="1">
      <c r="A7" s="54"/>
      <c r="B7" s="56"/>
      <c r="C7" s="131"/>
      <c r="D7" s="165" t="s">
        <v>69</v>
      </c>
      <c r="E7" s="165"/>
      <c r="F7" s="165" t="s">
        <v>69</v>
      </c>
      <c r="G7" s="54"/>
      <c r="H7" s="54"/>
      <c r="I7" s="54"/>
      <c r="J7" s="54"/>
      <c r="K7" s="54"/>
    </row>
    <row r="8" spans="1:32" s="129" customFormat="1" ht="24.95" customHeight="1">
      <c r="A8" s="54"/>
      <c r="B8" s="78" t="s">
        <v>54</v>
      </c>
      <c r="C8" s="74"/>
      <c r="D8" s="74">
        <v>18305</v>
      </c>
      <c r="E8" s="74"/>
      <c r="F8" s="74">
        <v>15155</v>
      </c>
      <c r="G8" s="54"/>
      <c r="H8" s="54"/>
      <c r="I8" s="54"/>
      <c r="J8" s="54"/>
      <c r="K8" s="54"/>
    </row>
    <row r="9" spans="1:32" s="129" customFormat="1" ht="24.95" customHeight="1">
      <c r="A9" s="54"/>
      <c r="B9" s="78" t="s">
        <v>55</v>
      </c>
      <c r="C9" s="74"/>
      <c r="D9" s="74">
        <v>167</v>
      </c>
      <c r="E9" s="74"/>
      <c r="F9" s="74">
        <v>140</v>
      </c>
      <c r="G9" s="54"/>
      <c r="H9" s="54"/>
      <c r="I9" s="54"/>
      <c r="J9" s="54"/>
      <c r="K9" s="54"/>
    </row>
    <row r="10" spans="1:32" s="129" customFormat="1" ht="24.95" customHeight="1">
      <c r="A10" s="54"/>
      <c r="B10" s="78" t="s">
        <v>10</v>
      </c>
      <c r="C10" s="74"/>
      <c r="D10" s="74">
        <v>429</v>
      </c>
      <c r="E10" s="74"/>
      <c r="F10" s="74">
        <v>359</v>
      </c>
      <c r="G10" s="54"/>
      <c r="H10" s="54"/>
      <c r="I10" s="54"/>
      <c r="J10" s="54"/>
      <c r="K10" s="54"/>
    </row>
    <row r="11" spans="1:32" s="129" customFormat="1" ht="24.95" customHeight="1">
      <c r="A11" s="54"/>
      <c r="B11" s="78" t="s">
        <v>23</v>
      </c>
      <c r="C11" s="74"/>
      <c r="D11" s="74">
        <v>2547</v>
      </c>
      <c r="E11" s="74"/>
      <c r="F11" s="74">
        <v>3670</v>
      </c>
      <c r="G11" s="54"/>
      <c r="H11" s="54"/>
      <c r="I11" s="54"/>
      <c r="J11" s="54"/>
      <c r="K11" s="54"/>
    </row>
    <row r="12" spans="1:32" s="129" customFormat="1" ht="24.95" customHeight="1">
      <c r="A12" s="54"/>
      <c r="B12" s="78" t="s">
        <v>22</v>
      </c>
      <c r="C12" s="74"/>
      <c r="D12" s="74">
        <v>850</v>
      </c>
      <c r="E12" s="74"/>
      <c r="F12" s="74">
        <v>709</v>
      </c>
      <c r="G12" s="54"/>
      <c r="H12" s="54"/>
      <c r="I12" s="54"/>
      <c r="J12" s="54"/>
      <c r="K12" s="54"/>
    </row>
    <row r="13" spans="1:32" s="129" customFormat="1" ht="24.95" customHeight="1">
      <c r="A13" s="54"/>
      <c r="B13" s="78" t="s">
        <v>56</v>
      </c>
      <c r="C13" s="74"/>
      <c r="D13" s="74">
        <v>609</v>
      </c>
      <c r="E13" s="74"/>
      <c r="F13" s="74">
        <v>508</v>
      </c>
      <c r="G13" s="54"/>
      <c r="H13" s="54"/>
      <c r="I13" s="54"/>
      <c r="J13" s="54"/>
      <c r="K13" s="54"/>
    </row>
    <row r="14" spans="1:32" s="129" customFormat="1" ht="24.95" customHeight="1">
      <c r="A14" s="54"/>
      <c r="B14" s="78" t="s">
        <v>57</v>
      </c>
      <c r="C14" s="74"/>
      <c r="D14" s="74">
        <v>229</v>
      </c>
      <c r="E14" s="74"/>
      <c r="F14" s="74">
        <v>191</v>
      </c>
      <c r="G14" s="54"/>
      <c r="H14" s="54"/>
      <c r="I14" s="54"/>
      <c r="J14" s="54"/>
      <c r="K14" s="54"/>
    </row>
    <row r="15" spans="1:32" s="129" customFormat="1" ht="24.95" customHeight="1">
      <c r="A15" s="54"/>
      <c r="B15" s="78" t="s">
        <v>11</v>
      </c>
      <c r="C15" s="74"/>
      <c r="D15" s="74">
        <v>10517</v>
      </c>
      <c r="E15" s="475"/>
      <c r="F15" s="74">
        <v>6708</v>
      </c>
      <c r="G15" s="54"/>
      <c r="H15" s="54"/>
      <c r="I15" s="54"/>
      <c r="J15" s="54"/>
      <c r="K15" s="54"/>
    </row>
    <row r="16" spans="1:32" s="129" customFormat="1" ht="24.95" customHeight="1" thickBot="1">
      <c r="A16" s="54"/>
      <c r="B16" s="78"/>
      <c r="C16" s="74"/>
      <c r="D16" s="111">
        <f>D8+D9+D10+D11+D12+D13+D14+D15</f>
        <v>33653</v>
      </c>
      <c r="E16" s="475"/>
      <c r="F16" s="111">
        <f t="shared" ref="F16" si="0">F8+F9+F10+F11+F12+F13+F14+F15</f>
        <v>27440</v>
      </c>
      <c r="G16" s="54"/>
      <c r="H16" s="54"/>
      <c r="I16" s="54"/>
      <c r="J16" s="54"/>
      <c r="K16" s="54"/>
    </row>
    <row r="17" spans="1:11" s="129" customFormat="1" ht="24.95" customHeight="1" thickTop="1">
      <c r="A17" s="54"/>
      <c r="B17" s="78"/>
      <c r="C17" s="396"/>
      <c r="D17" s="396"/>
      <c r="E17" s="475"/>
      <c r="F17" s="396"/>
      <c r="G17" s="54"/>
      <c r="H17" s="54"/>
      <c r="I17" s="54"/>
      <c r="J17" s="54"/>
      <c r="K17" s="54"/>
    </row>
    <row r="18" spans="1:11" s="129" customFormat="1" ht="24.95" customHeight="1">
      <c r="A18" s="54"/>
      <c r="B18" s="78"/>
      <c r="C18" s="396"/>
      <c r="D18" s="396"/>
      <c r="E18" s="396"/>
      <c r="F18" s="396"/>
      <c r="G18" s="54"/>
      <c r="H18" s="54"/>
      <c r="I18" s="54"/>
      <c r="J18" s="54"/>
      <c r="K18" s="54"/>
    </row>
    <row r="19" spans="1:11" s="129" customFormat="1" ht="24.95" customHeight="1">
      <c r="A19" s="54"/>
      <c r="B19" s="78"/>
      <c r="C19" s="396"/>
      <c r="D19" s="396"/>
      <c r="E19" s="396"/>
      <c r="F19" s="396"/>
      <c r="G19" s="54"/>
      <c r="H19" s="54"/>
      <c r="I19" s="54"/>
      <c r="J19" s="54"/>
      <c r="K19" s="54"/>
    </row>
    <row r="20" spans="1:11" s="129" customFormat="1" ht="24.95" customHeight="1">
      <c r="A20" s="54"/>
      <c r="B20" s="78"/>
      <c r="C20" s="396"/>
      <c r="D20" s="396"/>
      <c r="E20" s="396"/>
      <c r="F20" s="396"/>
      <c r="G20" s="54"/>
      <c r="H20" s="54"/>
      <c r="I20" s="54"/>
      <c r="J20" s="54"/>
      <c r="K20" s="54"/>
    </row>
    <row r="21" spans="1:11" s="129" customFormat="1" ht="24.95" customHeight="1">
      <c r="A21" s="54"/>
      <c r="B21" s="78"/>
      <c r="C21" s="396"/>
      <c r="D21" s="396"/>
      <c r="E21" s="396"/>
      <c r="F21" s="396"/>
      <c r="G21" s="54"/>
      <c r="H21" s="54"/>
      <c r="I21" s="54"/>
      <c r="J21" s="54"/>
      <c r="K21" s="54"/>
    </row>
    <row r="22" spans="1:11" s="129" customFormat="1" ht="24.95" customHeight="1">
      <c r="A22" s="54"/>
      <c r="B22" s="78"/>
      <c r="C22" s="396"/>
      <c r="D22" s="396"/>
      <c r="E22" s="396"/>
      <c r="F22" s="396"/>
      <c r="G22" s="54"/>
      <c r="H22" s="54"/>
      <c r="I22" s="54"/>
      <c r="J22" s="54"/>
      <c r="K22" s="54"/>
    </row>
    <row r="23" spans="1:11" s="129" customFormat="1" ht="24.95" customHeight="1">
      <c r="A23" s="54"/>
      <c r="B23" s="78"/>
      <c r="C23" s="396"/>
      <c r="D23" s="396"/>
      <c r="E23" s="396"/>
      <c r="F23" s="396"/>
      <c r="G23" s="54"/>
      <c r="H23" s="54"/>
      <c r="I23" s="54"/>
      <c r="J23" s="54"/>
      <c r="K23" s="54"/>
    </row>
    <row r="24" spans="1:11" s="6" customFormat="1" ht="62.25" customHeight="1">
      <c r="A24" s="5"/>
      <c r="B24" s="5"/>
      <c r="C24" s="5"/>
      <c r="D24" s="5"/>
      <c r="E24" s="5"/>
      <c r="F24" s="5"/>
      <c r="G24" s="5"/>
      <c r="H24" s="5"/>
      <c r="I24" s="5"/>
      <c r="J24" s="5"/>
      <c r="K24" s="5"/>
    </row>
    <row r="25" spans="1:11" ht="15" customHeight="1">
      <c r="A25" s="3"/>
      <c r="B25" s="3"/>
      <c r="C25" s="156">
        <v>10</v>
      </c>
      <c r="D25" s="3"/>
      <c r="E25" s="3"/>
      <c r="F25" s="3"/>
      <c r="G25" s="3"/>
      <c r="H25" s="3"/>
      <c r="I25" s="3"/>
      <c r="J25" s="3"/>
      <c r="K25" s="3"/>
    </row>
  </sheetData>
  <mergeCells count="7">
    <mergeCell ref="B5:B6"/>
    <mergeCell ref="B4:F4"/>
    <mergeCell ref="D5:D6"/>
    <mergeCell ref="F5:F6"/>
    <mergeCell ref="B1:G1"/>
    <mergeCell ref="B2:G2"/>
    <mergeCell ref="B3:G3"/>
  </mergeCells>
  <printOptions horizontalCentered="1"/>
  <pageMargins left="0.19685039370078741" right="0.42" top="0.39370078740157483" bottom="0.39370078740157483"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AF25"/>
  <sheetViews>
    <sheetView rightToLeft="1" view="pageBreakPreview" zoomScale="90" zoomScaleSheetLayoutView="90" workbookViewId="0">
      <selection activeCell="E11" sqref="E11"/>
    </sheetView>
  </sheetViews>
  <sheetFormatPr defaultRowHeight="15.75"/>
  <cols>
    <col min="1" max="1" width="51" style="4" customWidth="1"/>
    <col min="2" max="2" width="5" style="4" customWidth="1"/>
    <col min="3" max="3" width="22.42578125" style="4" customWidth="1"/>
    <col min="4" max="4" width="4" style="4" customWidth="1"/>
    <col min="5" max="5" width="23.140625" style="4" customWidth="1"/>
    <col min="6" max="16384" width="9.140625" style="4"/>
  </cols>
  <sheetData>
    <row r="1" spans="1:32" s="235" customFormat="1" ht="18" customHeight="1">
      <c r="A1" s="515" t="s">
        <v>181</v>
      </c>
      <c r="B1" s="515"/>
      <c r="C1" s="515"/>
      <c r="D1" s="515"/>
      <c r="E1" s="515"/>
      <c r="F1" s="515"/>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row>
    <row r="2" spans="1:32" s="235" customFormat="1" ht="18" customHeight="1">
      <c r="A2" s="515" t="s">
        <v>242</v>
      </c>
      <c r="B2" s="515"/>
      <c r="C2" s="515"/>
      <c r="D2" s="515"/>
      <c r="E2" s="515"/>
      <c r="F2" s="515"/>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row>
    <row r="3" spans="1:32" s="235" customFormat="1" ht="18" customHeight="1">
      <c r="A3" s="515" t="s">
        <v>263</v>
      </c>
      <c r="B3" s="515"/>
      <c r="C3" s="515"/>
      <c r="D3" s="515"/>
      <c r="E3" s="515"/>
      <c r="F3" s="515"/>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2" s="187" customFormat="1" ht="45" customHeight="1">
      <c r="A4" s="583" t="s">
        <v>232</v>
      </c>
      <c r="B4" s="583"/>
      <c r="C4" s="601"/>
      <c r="D4" s="601"/>
      <c r="E4" s="601"/>
      <c r="F4" s="186"/>
      <c r="G4" s="186"/>
      <c r="H4" s="186"/>
      <c r="I4" s="186"/>
      <c r="J4" s="186"/>
    </row>
    <row r="5" spans="1:32" s="132" customFormat="1" ht="18" customHeight="1">
      <c r="A5" s="564" t="s">
        <v>6</v>
      </c>
      <c r="B5" s="241"/>
      <c r="C5" s="564" t="s">
        <v>264</v>
      </c>
      <c r="D5" s="241"/>
      <c r="E5" s="564" t="s">
        <v>188</v>
      </c>
      <c r="F5" s="54"/>
      <c r="G5" s="54"/>
      <c r="H5" s="54"/>
      <c r="I5" s="5"/>
      <c r="J5" s="5"/>
    </row>
    <row r="6" spans="1:32" s="132" customFormat="1" ht="16.5" customHeight="1">
      <c r="A6" s="569"/>
      <c r="B6" s="243"/>
      <c r="C6" s="565"/>
      <c r="D6" s="241"/>
      <c r="E6" s="565"/>
      <c r="F6" s="54"/>
      <c r="G6" s="54"/>
      <c r="H6" s="54"/>
      <c r="I6" s="5"/>
      <c r="J6" s="5"/>
    </row>
    <row r="7" spans="1:32" s="132" customFormat="1" ht="21.75">
      <c r="A7" s="243"/>
      <c r="B7" s="243"/>
      <c r="C7" s="75" t="s">
        <v>69</v>
      </c>
      <c r="D7" s="75"/>
      <c r="E7" s="75" t="s">
        <v>69</v>
      </c>
      <c r="F7" s="54"/>
      <c r="G7" s="54"/>
      <c r="H7" s="54"/>
      <c r="I7" s="5"/>
      <c r="J7" s="5"/>
    </row>
    <row r="8" spans="1:32" s="132" customFormat="1" ht="21.75">
      <c r="A8" s="78" t="s">
        <v>145</v>
      </c>
      <c r="B8" s="78"/>
      <c r="C8" s="245">
        <v>664</v>
      </c>
      <c r="D8" s="242"/>
      <c r="E8" s="245">
        <v>553</v>
      </c>
      <c r="F8" s="54"/>
      <c r="G8" s="54"/>
      <c r="H8" s="54"/>
      <c r="I8" s="5"/>
      <c r="J8" s="5"/>
    </row>
    <row r="9" spans="1:32" s="132" customFormat="1" ht="21.75">
      <c r="A9" s="78" t="s">
        <v>96</v>
      </c>
      <c r="B9" s="78"/>
      <c r="C9" s="245">
        <v>1134</v>
      </c>
      <c r="D9" s="242"/>
      <c r="E9" s="245">
        <v>946</v>
      </c>
      <c r="F9" s="54"/>
      <c r="G9" s="54"/>
      <c r="H9" s="54"/>
      <c r="I9" s="5"/>
      <c r="J9" s="5"/>
    </row>
    <row r="10" spans="1:32" s="132" customFormat="1" ht="21.75">
      <c r="A10" s="161" t="s">
        <v>217</v>
      </c>
      <c r="B10" s="78"/>
      <c r="C10" s="245">
        <v>684</v>
      </c>
      <c r="D10" s="242"/>
      <c r="E10" s="245">
        <v>571</v>
      </c>
      <c r="F10" s="54"/>
      <c r="G10" s="54"/>
      <c r="H10" s="54"/>
      <c r="I10" s="5"/>
      <c r="J10" s="5"/>
    </row>
    <row r="11" spans="1:32" s="132" customFormat="1" ht="21.75">
      <c r="A11" s="78" t="s">
        <v>58</v>
      </c>
      <c r="B11" s="78"/>
      <c r="C11" s="487">
        <v>0</v>
      </c>
      <c r="D11" s="242"/>
      <c r="E11" s="487">
        <v>0</v>
      </c>
      <c r="F11" s="54"/>
      <c r="G11" s="54"/>
      <c r="H11" s="54"/>
      <c r="I11" s="5"/>
      <c r="J11" s="5"/>
    </row>
    <row r="12" spans="1:32" s="132" customFormat="1" ht="22.5" thickBot="1">
      <c r="A12" s="78" t="s">
        <v>72</v>
      </c>
      <c r="B12" s="78"/>
      <c r="C12" s="111">
        <f>SUM(C8:C11)</f>
        <v>2482</v>
      </c>
      <c r="D12" s="242"/>
      <c r="E12" s="111">
        <f>SUM(E8:E11)</f>
        <v>2070</v>
      </c>
      <c r="F12" s="54"/>
      <c r="G12" s="54"/>
      <c r="H12" s="54"/>
      <c r="I12" s="5"/>
      <c r="J12" s="5"/>
    </row>
    <row r="13" spans="1:32" s="221" customFormat="1" thickTop="1">
      <c r="A13" s="5"/>
      <c r="B13" s="5"/>
      <c r="C13" s="5"/>
      <c r="D13" s="5"/>
      <c r="E13" s="5"/>
      <c r="F13" s="5"/>
      <c r="G13" s="5"/>
      <c r="H13" s="5"/>
      <c r="I13" s="5"/>
      <c r="J13" s="5"/>
    </row>
    <row r="14" spans="1:32" s="406" customFormat="1" ht="22.5">
      <c r="A14" s="566"/>
      <c r="B14" s="566"/>
      <c r="C14" s="600"/>
      <c r="D14" s="600"/>
      <c r="E14" s="600"/>
      <c r="F14" s="405"/>
      <c r="G14" s="405"/>
      <c r="H14" s="405"/>
      <c r="I14" s="405"/>
      <c r="J14" s="405"/>
    </row>
    <row r="15" spans="1:32" s="406" customFormat="1" ht="21.75">
      <c r="A15" s="564"/>
      <c r="B15" s="393"/>
      <c r="C15" s="564"/>
      <c r="D15" s="393"/>
      <c r="E15" s="564"/>
    </row>
    <row r="16" spans="1:32" s="406" customFormat="1" ht="11.25" customHeight="1">
      <c r="A16" s="568"/>
      <c r="B16" s="395"/>
      <c r="C16" s="564"/>
      <c r="D16" s="393"/>
      <c r="E16" s="564"/>
    </row>
    <row r="17" spans="1:6" s="406" customFormat="1" ht="21.75">
      <c r="A17" s="395"/>
      <c r="B17" s="395"/>
      <c r="C17" s="75"/>
      <c r="D17" s="75"/>
      <c r="E17" s="75"/>
    </row>
    <row r="18" spans="1:6" s="406" customFormat="1" ht="21.75">
      <c r="A18" s="78"/>
      <c r="B18" s="78"/>
      <c r="C18" s="396"/>
      <c r="D18" s="394"/>
      <c r="E18" s="396"/>
    </row>
    <row r="19" spans="1:6" s="406" customFormat="1" ht="21.75">
      <c r="A19" s="78"/>
      <c r="B19" s="78"/>
      <c r="C19" s="396"/>
      <c r="D19" s="394"/>
      <c r="E19" s="396"/>
    </row>
    <row r="20" spans="1:6" s="406" customFormat="1" ht="21.75">
      <c r="A20" s="78"/>
      <c r="B20" s="78"/>
      <c r="C20" s="396"/>
      <c r="D20" s="394"/>
      <c r="E20" s="396"/>
    </row>
    <row r="21" spans="1:6" s="406" customFormat="1" ht="21.75">
      <c r="A21" s="78"/>
      <c r="B21" s="78"/>
      <c r="C21" s="396"/>
      <c r="D21" s="394"/>
      <c r="E21" s="396"/>
    </row>
    <row r="22" spans="1:6" s="406" customFormat="1" ht="21.75">
      <c r="A22" s="78"/>
      <c r="B22" s="78"/>
      <c r="C22" s="396"/>
      <c r="D22" s="394"/>
      <c r="E22" s="396"/>
    </row>
    <row r="23" spans="1:6" s="406" customFormat="1" ht="21.75">
      <c r="A23" s="78"/>
      <c r="B23" s="78"/>
      <c r="C23" s="396"/>
      <c r="D23" s="394"/>
      <c r="E23" s="396"/>
    </row>
    <row r="24" spans="1:6" s="406" customFormat="1"/>
    <row r="25" spans="1:6" s="406" customFormat="1" ht="36.75" customHeight="1">
      <c r="A25" s="599">
        <v>11</v>
      </c>
      <c r="B25" s="599"/>
      <c r="C25" s="599"/>
      <c r="D25" s="599"/>
      <c r="E25" s="599"/>
      <c r="F25" s="599"/>
    </row>
  </sheetData>
  <mergeCells count="12">
    <mergeCell ref="A25:F25"/>
    <mergeCell ref="A1:F1"/>
    <mergeCell ref="A2:F2"/>
    <mergeCell ref="A3:F3"/>
    <mergeCell ref="A14:E14"/>
    <mergeCell ref="A15:A16"/>
    <mergeCell ref="C15:C16"/>
    <mergeCell ref="E15:E16"/>
    <mergeCell ref="A4:E4"/>
    <mergeCell ref="A5:A6"/>
    <mergeCell ref="C5:C6"/>
    <mergeCell ref="E5:E6"/>
  </mergeCells>
  <printOptions horizontalCentered="1"/>
  <pageMargins left="0.15748031496062992" right="0.8" top="0.47244094488188981" bottom="0.19685039370078741" header="0.39370078740157483" footer="0"/>
  <pageSetup paperSize="9" scale="94"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J24"/>
  <sheetViews>
    <sheetView rightToLeft="1" view="pageBreakPreview" topLeftCell="A11" zoomScale="110" zoomScaleSheetLayoutView="110" workbookViewId="0">
      <selection activeCell="B23" sqref="B23:F23"/>
    </sheetView>
  </sheetViews>
  <sheetFormatPr defaultRowHeight="15"/>
  <cols>
    <col min="1" max="1" width="0.5703125" style="6" customWidth="1"/>
    <col min="2" max="2" width="52.140625" style="6" customWidth="1"/>
    <col min="3" max="3" width="8" style="6" customWidth="1"/>
    <col min="4" max="4" width="24.28515625" style="6" customWidth="1"/>
    <col min="5" max="5" width="6.42578125" style="6" customWidth="1"/>
    <col min="6" max="6" width="26.140625" style="6" customWidth="1"/>
    <col min="7" max="16384" width="9.140625" style="6"/>
  </cols>
  <sheetData>
    <row r="1" spans="1:10" s="221" customFormat="1" ht="22.5">
      <c r="A1" s="5"/>
      <c r="B1" s="515" t="s">
        <v>181</v>
      </c>
      <c r="C1" s="515"/>
      <c r="D1" s="515"/>
      <c r="E1" s="515"/>
      <c r="F1" s="515"/>
      <c r="G1" s="515"/>
      <c r="H1" s="8"/>
      <c r="I1" s="8"/>
      <c r="J1" s="8"/>
    </row>
    <row r="2" spans="1:10" s="221" customFormat="1" ht="16.5" customHeight="1">
      <c r="A2" s="5"/>
      <c r="B2" s="515" t="s">
        <v>242</v>
      </c>
      <c r="C2" s="515"/>
      <c r="D2" s="515"/>
      <c r="E2" s="515"/>
      <c r="F2" s="515"/>
      <c r="G2" s="515"/>
      <c r="H2" s="8"/>
      <c r="I2" s="8"/>
      <c r="J2" s="8"/>
    </row>
    <row r="3" spans="1:10" s="221" customFormat="1" ht="18.75" customHeight="1">
      <c r="A3" s="5"/>
      <c r="B3" s="515" t="s">
        <v>263</v>
      </c>
      <c r="C3" s="515"/>
      <c r="D3" s="515"/>
      <c r="E3" s="515"/>
      <c r="F3" s="515"/>
      <c r="G3" s="515"/>
      <c r="H3" s="5"/>
      <c r="I3" s="5"/>
      <c r="J3" s="5"/>
    </row>
    <row r="4" spans="1:10" ht="46.5" customHeight="1">
      <c r="A4" s="5"/>
      <c r="B4" s="403" t="s">
        <v>233</v>
      </c>
      <c r="C4" s="53"/>
      <c r="D4" s="603"/>
      <c r="E4" s="603"/>
      <c r="F4" s="603"/>
      <c r="G4" s="5"/>
      <c r="H4" s="5"/>
      <c r="I4" s="5"/>
      <c r="J4" s="5"/>
    </row>
    <row r="5" spans="1:10" s="132" customFormat="1" ht="21.75">
      <c r="A5" s="5"/>
      <c r="B5" s="564" t="s">
        <v>6</v>
      </c>
      <c r="C5" s="62"/>
      <c r="D5" s="564" t="s">
        <v>264</v>
      </c>
      <c r="E5" s="62"/>
      <c r="F5" s="564" t="s">
        <v>188</v>
      </c>
      <c r="G5" s="5"/>
      <c r="H5" s="5"/>
      <c r="I5" s="5"/>
      <c r="J5" s="5"/>
    </row>
    <row r="6" spans="1:10" s="132" customFormat="1" ht="21.75">
      <c r="A6" s="5"/>
      <c r="B6" s="569"/>
      <c r="C6" s="56"/>
      <c r="D6" s="565"/>
      <c r="E6" s="62"/>
      <c r="F6" s="565"/>
      <c r="G6" s="5"/>
      <c r="H6" s="5"/>
      <c r="I6" s="5"/>
      <c r="J6" s="5"/>
    </row>
    <row r="7" spans="1:10" s="132" customFormat="1" ht="21.75">
      <c r="A7" s="5"/>
      <c r="B7" s="56"/>
      <c r="C7" s="56"/>
      <c r="D7" s="75" t="s">
        <v>69</v>
      </c>
      <c r="E7" s="62"/>
      <c r="F7" s="75" t="s">
        <v>69</v>
      </c>
      <c r="G7" s="5"/>
      <c r="H7" s="5"/>
      <c r="I7" s="5"/>
      <c r="J7" s="5"/>
    </row>
    <row r="8" spans="1:10" s="132" customFormat="1" ht="21.75">
      <c r="A8" s="5"/>
      <c r="B8" s="78" t="s">
        <v>260</v>
      </c>
      <c r="C8" s="78"/>
      <c r="D8" s="74">
        <v>0</v>
      </c>
      <c r="E8" s="79"/>
      <c r="F8" s="74">
        <v>26855</v>
      </c>
      <c r="G8" s="5"/>
      <c r="H8" s="5"/>
      <c r="I8" s="5"/>
      <c r="J8" s="5"/>
    </row>
    <row r="9" spans="1:10" s="132" customFormat="1" ht="21.75">
      <c r="A9" s="5"/>
      <c r="B9" s="78" t="s">
        <v>259</v>
      </c>
      <c r="C9" s="78"/>
      <c r="D9" s="74">
        <v>2559</v>
      </c>
      <c r="E9" s="79"/>
      <c r="F9" s="74">
        <v>543</v>
      </c>
      <c r="G9" s="5"/>
      <c r="H9" s="5"/>
      <c r="I9" s="5"/>
      <c r="J9" s="5"/>
    </row>
    <row r="10" spans="1:10" s="132" customFormat="1" ht="21.75">
      <c r="A10" s="5"/>
      <c r="B10" s="78" t="s">
        <v>234</v>
      </c>
      <c r="C10" s="78"/>
      <c r="D10" s="74">
        <v>0</v>
      </c>
      <c r="E10" s="79"/>
      <c r="F10" s="74">
        <v>1907</v>
      </c>
      <c r="G10" s="5"/>
      <c r="H10" s="5"/>
      <c r="I10" s="5"/>
      <c r="J10" s="5"/>
    </row>
    <row r="11" spans="1:10" s="132" customFormat="1" ht="21.75">
      <c r="A11" s="5"/>
      <c r="B11" s="78" t="s">
        <v>120</v>
      </c>
      <c r="C11" s="78"/>
      <c r="D11" s="74">
        <v>5376</v>
      </c>
      <c r="E11" s="79"/>
      <c r="F11" s="74">
        <v>4481</v>
      </c>
      <c r="G11" s="5"/>
      <c r="H11" s="5"/>
      <c r="I11" s="5"/>
      <c r="J11" s="5"/>
    </row>
    <row r="12" spans="1:10" s="132" customFormat="1" ht="21.75">
      <c r="A12" s="5"/>
      <c r="B12" s="78" t="s">
        <v>194</v>
      </c>
      <c r="C12" s="78"/>
      <c r="D12" s="74">
        <v>302</v>
      </c>
      <c r="E12" s="469"/>
      <c r="F12" s="74">
        <v>257</v>
      </c>
      <c r="G12" s="5"/>
      <c r="H12" s="5"/>
      <c r="I12" s="5"/>
      <c r="J12" s="5"/>
    </row>
    <row r="13" spans="1:10" s="132" customFormat="1" ht="22.5" thickBot="1">
      <c r="A13" s="5"/>
      <c r="B13" s="78"/>
      <c r="C13" s="78"/>
      <c r="D13" s="111">
        <f>D8+D9+D10+D11+D12</f>
        <v>8237</v>
      </c>
      <c r="E13" s="475"/>
      <c r="F13" s="111">
        <f t="shared" ref="F13" si="0">F8+F9+F10+F11+F12</f>
        <v>34043</v>
      </c>
      <c r="G13" s="5"/>
      <c r="H13" s="5"/>
      <c r="I13" s="5"/>
      <c r="J13" s="5"/>
    </row>
    <row r="14" spans="1:10" s="132" customFormat="1" ht="22.5" customHeight="1" thickTop="1">
      <c r="A14" s="5"/>
      <c r="B14" s="78"/>
      <c r="C14" s="78"/>
      <c r="D14" s="79"/>
      <c r="E14" s="469"/>
      <c r="F14" s="79"/>
      <c r="G14" s="5"/>
      <c r="H14" s="5"/>
      <c r="I14" s="5"/>
      <c r="J14" s="5"/>
    </row>
    <row r="15" spans="1:10" s="132" customFormat="1" ht="22.5">
      <c r="A15" s="5"/>
      <c r="B15" s="223" t="s">
        <v>155</v>
      </c>
      <c r="C15" s="5"/>
      <c r="G15" s="5"/>
      <c r="H15" s="5"/>
      <c r="I15" s="5"/>
      <c r="J15" s="5"/>
    </row>
    <row r="16" spans="1:10" ht="21.75">
      <c r="A16" s="5"/>
      <c r="B16" s="220"/>
      <c r="C16" s="5"/>
      <c r="D16" s="468" t="s">
        <v>264</v>
      </c>
      <c r="E16" s="219"/>
      <c r="F16" s="468" t="s">
        <v>188</v>
      </c>
      <c r="G16" s="5"/>
      <c r="H16" s="5"/>
      <c r="I16" s="5"/>
      <c r="J16" s="5"/>
    </row>
    <row r="17" spans="1:6" ht="21.75">
      <c r="B17" s="220"/>
      <c r="C17" s="220"/>
      <c r="D17" s="401" t="s">
        <v>119</v>
      </c>
      <c r="E17" s="401"/>
      <c r="F17" s="401" t="s">
        <v>119</v>
      </c>
    </row>
    <row r="18" spans="1:6" ht="22.5" thickBot="1">
      <c r="B18" s="147" t="s">
        <v>148</v>
      </c>
      <c r="C18" s="220"/>
      <c r="D18" s="435">
        <v>305</v>
      </c>
      <c r="E18" s="436"/>
      <c r="F18" s="435">
        <v>561</v>
      </c>
    </row>
    <row r="19" spans="1:6" ht="21.75" customHeight="1" thickTop="1">
      <c r="B19"/>
      <c r="C19"/>
      <c r="D19"/>
      <c r="E19"/>
      <c r="F19"/>
    </row>
    <row r="20" spans="1:6" ht="22.5" thickBot="1">
      <c r="B20" s="252" t="s">
        <v>167</v>
      </c>
      <c r="C20" s="132"/>
      <c r="D20" s="437">
        <v>213</v>
      </c>
      <c r="E20" s="222"/>
      <c r="F20" s="437">
        <v>392</v>
      </c>
    </row>
    <row r="21" spans="1:6" s="221" customFormat="1" ht="22.5" thickTop="1">
      <c r="B21" s="252"/>
      <c r="C21" s="132"/>
      <c r="D21" s="129"/>
      <c r="E21" s="222"/>
      <c r="F21" s="129"/>
    </row>
    <row r="22" spans="1:6" s="221" customFormat="1" ht="21.75">
      <c r="B22" s="252"/>
      <c r="C22" s="132"/>
      <c r="D22" s="129"/>
      <c r="E22" s="222"/>
      <c r="F22" s="129"/>
    </row>
    <row r="23" spans="1:6" ht="18.75">
      <c r="B23" s="602">
        <v>12</v>
      </c>
      <c r="C23" s="602"/>
      <c r="D23" s="602"/>
      <c r="E23" s="602"/>
      <c r="F23" s="602"/>
    </row>
    <row r="24" spans="1:6" ht="15" customHeight="1">
      <c r="A24" s="408">
        <v>13</v>
      </c>
      <c r="B24" s="408"/>
      <c r="C24" s="408"/>
      <c r="D24" s="408"/>
      <c r="E24" s="408"/>
      <c r="F24" s="408"/>
    </row>
  </sheetData>
  <mergeCells count="8">
    <mergeCell ref="B1:G1"/>
    <mergeCell ref="B2:G2"/>
    <mergeCell ref="B3:G3"/>
    <mergeCell ref="B23:F23"/>
    <mergeCell ref="F5:F6"/>
    <mergeCell ref="B5:B6"/>
    <mergeCell ref="D5:D6"/>
    <mergeCell ref="D4:F4"/>
  </mergeCells>
  <pageMargins left="0.39370078740157483" right="0.95" top="0.33" bottom="0.19685039370078741" header="0.15748031496062992" footer="0"/>
  <pageSetup paperSize="9" scale="90"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AG35"/>
  <sheetViews>
    <sheetView rightToLeft="1" view="pageBreakPreview" topLeftCell="A10" zoomScale="70" zoomScaleSheetLayoutView="70" workbookViewId="0">
      <selection activeCell="F15" sqref="F15"/>
    </sheetView>
  </sheetViews>
  <sheetFormatPr defaultRowHeight="12.75"/>
  <cols>
    <col min="1" max="1" width="32.5703125" customWidth="1"/>
    <col min="3" max="3" width="2.140625" customWidth="1"/>
    <col min="5" max="5" width="1.5703125" style="57" customWidth="1"/>
    <col min="6" max="6" width="12.5703125" style="57" customWidth="1"/>
    <col min="7" max="7" width="2.5703125" style="57" customWidth="1"/>
    <col min="8" max="8" width="12.140625" customWidth="1"/>
    <col min="9" max="9" width="2.7109375" customWidth="1"/>
    <col min="10" max="10" width="11.28515625" customWidth="1"/>
    <col min="11" max="11" width="1.42578125" customWidth="1"/>
    <col min="12" max="12" width="18.140625" customWidth="1"/>
    <col min="13" max="13" width="13.5703125" customWidth="1"/>
    <col min="14" max="14" width="2.5703125" customWidth="1"/>
    <col min="15" max="15" width="5.5703125" customWidth="1"/>
    <col min="16" max="16" width="4" customWidth="1"/>
    <col min="17" max="17" width="1.85546875" customWidth="1"/>
    <col min="18" max="18" width="4" customWidth="1"/>
    <col min="19" max="19" width="13.140625" customWidth="1"/>
    <col min="20" max="20" width="3.140625" customWidth="1"/>
    <col min="21" max="21" width="2.85546875" style="135" customWidth="1"/>
  </cols>
  <sheetData>
    <row r="1" spans="1:33" s="221" customFormat="1" ht="22.5">
      <c r="A1" s="515" t="s">
        <v>181</v>
      </c>
      <c r="B1" s="515"/>
      <c r="C1" s="515"/>
      <c r="D1" s="515"/>
      <c r="E1" s="515"/>
      <c r="F1" s="515"/>
      <c r="G1" s="515"/>
      <c r="H1" s="515"/>
      <c r="I1" s="515"/>
      <c r="J1" s="515"/>
      <c r="K1" s="515"/>
      <c r="L1" s="515"/>
      <c r="M1" s="515"/>
      <c r="N1" s="515"/>
      <c r="O1" s="515"/>
      <c r="P1" s="515"/>
      <c r="Q1" s="515"/>
      <c r="R1" s="515"/>
      <c r="S1" s="515"/>
      <c r="T1" s="515"/>
      <c r="U1" s="515"/>
      <c r="V1" s="358"/>
      <c r="W1" s="358"/>
      <c r="X1" s="358"/>
      <c r="Y1" s="358"/>
      <c r="Z1" s="358"/>
      <c r="AA1" s="358"/>
      <c r="AB1" s="358"/>
      <c r="AC1" s="358"/>
      <c r="AD1" s="358"/>
      <c r="AE1" s="358"/>
      <c r="AF1" s="358"/>
      <c r="AG1" s="358"/>
    </row>
    <row r="2" spans="1:33" s="221" customFormat="1" ht="22.5">
      <c r="A2" s="515" t="s">
        <v>242</v>
      </c>
      <c r="B2" s="515"/>
      <c r="C2" s="515"/>
      <c r="D2" s="515"/>
      <c r="E2" s="515"/>
      <c r="F2" s="515"/>
      <c r="G2" s="515"/>
      <c r="H2" s="515"/>
      <c r="I2" s="515"/>
      <c r="J2" s="515"/>
      <c r="K2" s="515"/>
      <c r="L2" s="515"/>
      <c r="M2" s="515"/>
      <c r="N2" s="515"/>
      <c r="O2" s="515"/>
      <c r="P2" s="515"/>
      <c r="Q2" s="515"/>
      <c r="R2" s="515"/>
      <c r="S2" s="515"/>
      <c r="T2" s="515"/>
      <c r="U2" s="515"/>
      <c r="V2" s="358"/>
      <c r="W2" s="358"/>
      <c r="X2" s="358"/>
      <c r="Y2" s="358"/>
      <c r="Z2" s="358"/>
      <c r="AA2" s="358"/>
      <c r="AB2" s="358"/>
      <c r="AC2" s="358"/>
      <c r="AD2" s="358"/>
      <c r="AE2" s="358"/>
      <c r="AF2" s="358"/>
      <c r="AG2" s="358"/>
    </row>
    <row r="3" spans="1:33" s="221" customFormat="1" ht="22.5">
      <c r="A3" s="515" t="s">
        <v>263</v>
      </c>
      <c r="B3" s="515"/>
      <c r="C3" s="515"/>
      <c r="D3" s="515"/>
      <c r="E3" s="515"/>
      <c r="F3" s="515"/>
      <c r="G3" s="515"/>
      <c r="H3" s="515"/>
      <c r="I3" s="515"/>
      <c r="J3" s="515"/>
      <c r="K3" s="515"/>
      <c r="L3" s="515"/>
      <c r="M3" s="515"/>
      <c r="N3" s="515"/>
      <c r="O3" s="515"/>
      <c r="P3" s="515"/>
      <c r="Q3" s="515"/>
      <c r="R3" s="515"/>
      <c r="S3" s="515"/>
      <c r="T3" s="515"/>
      <c r="U3" s="515"/>
      <c r="V3" s="358"/>
      <c r="W3" s="358"/>
      <c r="X3" s="358"/>
      <c r="Y3" s="358"/>
      <c r="Z3" s="358"/>
      <c r="AA3" s="358"/>
      <c r="AB3" s="358"/>
      <c r="AC3" s="358"/>
      <c r="AD3" s="358"/>
      <c r="AE3" s="358"/>
      <c r="AF3" s="358"/>
      <c r="AG3" s="358"/>
    </row>
    <row r="4" spans="1:33" s="6" customFormat="1" ht="28.5">
      <c r="A4" s="244" t="s">
        <v>165</v>
      </c>
      <c r="B4" s="136"/>
      <c r="C4" s="136"/>
      <c r="D4" s="136"/>
      <c r="E4" s="136"/>
      <c r="F4" s="136"/>
      <c r="G4" s="136"/>
      <c r="H4" s="136"/>
      <c r="I4" s="136"/>
      <c r="J4" s="136"/>
      <c r="K4" s="136"/>
      <c r="L4" s="136"/>
      <c r="M4" s="136"/>
      <c r="N4" s="136"/>
      <c r="O4" s="136"/>
      <c r="U4" s="75"/>
    </row>
    <row r="5" spans="1:33" s="232" customFormat="1" ht="21.75">
      <c r="A5" s="180"/>
      <c r="B5" s="180"/>
      <c r="C5" s="180"/>
      <c r="D5" s="180"/>
      <c r="E5" s="180"/>
      <c r="F5" s="472" t="s">
        <v>188</v>
      </c>
      <c r="G5" s="181"/>
      <c r="H5" s="609" t="s">
        <v>264</v>
      </c>
      <c r="I5" s="609"/>
      <c r="J5" s="609"/>
      <c r="K5" s="609"/>
      <c r="L5" s="609"/>
      <c r="M5" s="609"/>
      <c r="N5" s="609"/>
      <c r="O5" s="609"/>
      <c r="P5" s="609"/>
      <c r="Q5" s="609"/>
      <c r="R5" s="609"/>
      <c r="S5" s="609"/>
      <c r="T5" s="609"/>
      <c r="U5" s="134"/>
    </row>
    <row r="6" spans="1:33" s="232" customFormat="1" ht="21.75">
      <c r="A6" s="180"/>
      <c r="B6" s="181"/>
      <c r="C6" s="182"/>
      <c r="D6" s="181"/>
      <c r="E6" s="182"/>
      <c r="F6" s="183"/>
      <c r="G6" s="182"/>
      <c r="H6" s="619" t="s">
        <v>60</v>
      </c>
      <c r="I6" s="619"/>
      <c r="J6" s="619"/>
      <c r="K6" s="454"/>
      <c r="L6" s="510" t="s">
        <v>308</v>
      </c>
      <c r="M6" s="609" t="s">
        <v>61</v>
      </c>
      <c r="N6" s="609"/>
      <c r="O6" s="609"/>
      <c r="P6" s="609"/>
      <c r="Q6" s="609"/>
      <c r="R6" s="182"/>
      <c r="S6" s="613"/>
      <c r="T6" s="613"/>
      <c r="U6" s="260"/>
    </row>
    <row r="7" spans="1:33" s="232" customFormat="1" ht="21.75">
      <c r="A7" s="180"/>
      <c r="B7" s="246" t="s">
        <v>62</v>
      </c>
      <c r="C7" s="182"/>
      <c r="D7" s="246" t="s">
        <v>63</v>
      </c>
      <c r="E7" s="182"/>
      <c r="F7" s="184" t="s">
        <v>68</v>
      </c>
      <c r="G7" s="182"/>
      <c r="H7" s="246" t="s">
        <v>64</v>
      </c>
      <c r="I7" s="182"/>
      <c r="J7" s="246" t="s">
        <v>65</v>
      </c>
      <c r="K7" s="181"/>
      <c r="L7" s="181"/>
      <c r="M7" s="246" t="s">
        <v>64</v>
      </c>
      <c r="N7" s="182"/>
      <c r="O7" s="609" t="s">
        <v>66</v>
      </c>
      <c r="P7" s="609"/>
      <c r="Q7" s="181"/>
      <c r="R7" s="182"/>
      <c r="S7" s="610" t="s">
        <v>67</v>
      </c>
      <c r="T7" s="610"/>
      <c r="U7" s="260"/>
    </row>
    <row r="8" spans="1:33" s="232" customFormat="1" ht="21.75">
      <c r="A8" s="180"/>
      <c r="B8" s="180"/>
      <c r="C8" s="185"/>
      <c r="D8" s="185"/>
      <c r="E8" s="185"/>
      <c r="F8" s="182" t="s">
        <v>69</v>
      </c>
      <c r="G8" s="185"/>
      <c r="H8" s="182" t="s">
        <v>69</v>
      </c>
      <c r="I8" s="182"/>
      <c r="J8" s="182" t="s">
        <v>69</v>
      </c>
      <c r="K8" s="182"/>
      <c r="L8" s="507"/>
      <c r="M8" s="182" t="s">
        <v>69</v>
      </c>
      <c r="N8" s="182"/>
      <c r="O8" s="611" t="s">
        <v>69</v>
      </c>
      <c r="P8" s="611"/>
      <c r="Q8" s="182"/>
      <c r="R8" s="182"/>
      <c r="S8" s="616" t="s">
        <v>69</v>
      </c>
      <c r="T8" s="616"/>
      <c r="U8" s="260"/>
    </row>
    <row r="9" spans="1:33" s="268" customFormat="1" ht="22.5">
      <c r="A9" s="261" t="s">
        <v>146</v>
      </c>
      <c r="B9" s="412"/>
      <c r="C9" s="413"/>
      <c r="D9" s="412"/>
      <c r="E9" s="413"/>
      <c r="F9" s="263"/>
      <c r="G9" s="413"/>
      <c r="H9" s="263"/>
      <c r="I9" s="263"/>
      <c r="J9" s="263"/>
      <c r="K9" s="263"/>
      <c r="L9" s="263"/>
      <c r="M9" s="263"/>
      <c r="N9" s="263"/>
      <c r="O9" s="263"/>
      <c r="P9" s="263"/>
      <c r="Q9" s="263"/>
      <c r="R9" s="263"/>
      <c r="S9" s="263"/>
      <c r="T9" s="263"/>
      <c r="U9" s="263"/>
    </row>
    <row r="10" spans="1:33" s="232" customFormat="1" ht="21.75">
      <c r="A10" s="180" t="s">
        <v>71</v>
      </c>
      <c r="B10" s="262"/>
      <c r="C10" s="185"/>
      <c r="D10" s="262"/>
      <c r="E10" s="185"/>
      <c r="F10" s="493"/>
      <c r="G10" s="413"/>
      <c r="H10" s="494"/>
      <c r="I10" s="263"/>
      <c r="J10" s="494"/>
      <c r="K10" s="494"/>
      <c r="L10" s="506"/>
      <c r="M10" s="494"/>
      <c r="N10" s="263"/>
      <c r="O10" s="608"/>
      <c r="P10" s="608"/>
      <c r="Q10" s="494"/>
      <c r="R10" s="263"/>
      <c r="S10" s="608"/>
      <c r="T10" s="608"/>
      <c r="U10" s="263"/>
    </row>
    <row r="11" spans="1:33" s="232" customFormat="1" ht="21.75">
      <c r="A11" s="180" t="s">
        <v>277</v>
      </c>
      <c r="B11" s="262"/>
      <c r="C11" s="185"/>
      <c r="D11" s="262"/>
      <c r="E11" s="185"/>
      <c r="F11" s="495">
        <v>22310</v>
      </c>
      <c r="G11" s="185"/>
      <c r="H11" s="486"/>
      <c r="I11" s="181"/>
      <c r="J11" s="181">
        <v>462</v>
      </c>
      <c r="K11" s="486"/>
      <c r="L11" s="505"/>
      <c r="M11" s="496">
        <v>-20000</v>
      </c>
      <c r="N11" s="181"/>
      <c r="O11" s="615">
        <v>-2772</v>
      </c>
      <c r="P11" s="615"/>
      <c r="Q11" s="486"/>
      <c r="R11" s="181"/>
      <c r="S11" s="612">
        <f>F11+H11+J11+M11+O11</f>
        <v>0</v>
      </c>
      <c r="T11" s="612"/>
      <c r="U11" s="263"/>
    </row>
    <row r="12" spans="1:33" s="232" customFormat="1" ht="21.75" customHeight="1">
      <c r="A12" s="180" t="s">
        <v>276</v>
      </c>
      <c r="B12" s="441" t="s">
        <v>254</v>
      </c>
      <c r="C12" s="185"/>
      <c r="D12" s="442"/>
      <c r="E12" s="185"/>
      <c r="F12" s="459">
        <v>0</v>
      </c>
      <c r="G12" s="413"/>
      <c r="H12" s="604">
        <v>144218</v>
      </c>
      <c r="I12" s="604"/>
      <c r="J12" s="604">
        <v>10996</v>
      </c>
      <c r="K12" s="604"/>
      <c r="L12" s="504">
        <v>62314</v>
      </c>
      <c r="M12" s="485">
        <v>-21633</v>
      </c>
      <c r="N12" s="181"/>
      <c r="O12" s="606">
        <v>-10996</v>
      </c>
      <c r="P12" s="606"/>
      <c r="Q12" s="181"/>
      <c r="R12" s="181"/>
      <c r="S12" s="604">
        <f>F12+H12+J12+M12+O12</f>
        <v>122585</v>
      </c>
      <c r="T12" s="604"/>
      <c r="U12" s="263"/>
    </row>
    <row r="13" spans="1:33" s="232" customFormat="1" ht="21.75" customHeight="1">
      <c r="A13" s="180"/>
      <c r="B13" s="262"/>
      <c r="C13" s="185"/>
      <c r="D13" s="262"/>
      <c r="E13" s="185"/>
      <c r="F13" s="456">
        <f>SUM(F11:F12)</f>
        <v>22310</v>
      </c>
      <c r="G13" s="482"/>
      <c r="H13" s="456">
        <f t="shared" ref="H13" si="0">H12</f>
        <v>144218</v>
      </c>
      <c r="I13" s="482"/>
      <c r="J13" s="456">
        <f>J11+J12</f>
        <v>11458</v>
      </c>
      <c r="K13" s="181"/>
      <c r="L13" s="456">
        <f>L12</f>
        <v>62314</v>
      </c>
      <c r="M13" s="318">
        <f>M11+M12</f>
        <v>-41633</v>
      </c>
      <c r="N13" s="181"/>
      <c r="O13" s="606">
        <f>O11+O12</f>
        <v>-13768</v>
      </c>
      <c r="P13" s="606"/>
      <c r="Q13" s="181"/>
      <c r="R13" s="181"/>
      <c r="S13" s="604">
        <f>SUM(S11:T12)</f>
        <v>122585</v>
      </c>
      <c r="T13" s="604"/>
      <c r="U13" s="263"/>
    </row>
    <row r="14" spans="1:33" s="268" customFormat="1" ht="22.5">
      <c r="A14" s="261" t="s">
        <v>147</v>
      </c>
      <c r="B14" s="617"/>
      <c r="C14" s="617"/>
      <c r="D14" s="617"/>
      <c r="E14" s="265"/>
      <c r="F14" s="457"/>
      <c r="G14" s="471"/>
      <c r="H14" s="447"/>
      <c r="I14" s="471"/>
      <c r="J14" s="447"/>
      <c r="K14" s="265"/>
      <c r="L14" s="508"/>
      <c r="M14" s="265"/>
      <c r="N14" s="265"/>
      <c r="O14" s="614"/>
      <c r="P14" s="614"/>
      <c r="Q14" s="265"/>
      <c r="R14" s="265"/>
      <c r="S14" s="614"/>
      <c r="T14" s="614"/>
      <c r="U14" s="265"/>
    </row>
    <row r="15" spans="1:33" s="232" customFormat="1" ht="21.75">
      <c r="A15" s="180" t="s">
        <v>71</v>
      </c>
      <c r="B15" s="262"/>
      <c r="C15" s="185"/>
      <c r="D15" s="185"/>
      <c r="E15" s="185"/>
      <c r="F15" s="455"/>
      <c r="G15" s="185"/>
      <c r="H15" s="449"/>
      <c r="I15" s="181"/>
      <c r="J15" s="449"/>
      <c r="K15" s="264"/>
      <c r="L15" s="505"/>
      <c r="M15" s="264"/>
      <c r="N15" s="181"/>
      <c r="O15" s="605"/>
      <c r="P15" s="605"/>
      <c r="Q15" s="264"/>
      <c r="R15" s="181"/>
      <c r="S15" s="607"/>
      <c r="T15" s="607"/>
      <c r="U15" s="263"/>
    </row>
    <row r="16" spans="1:33" s="232" customFormat="1" ht="21.75">
      <c r="A16" s="180" t="s">
        <v>201</v>
      </c>
      <c r="B16" s="441" t="s">
        <v>254</v>
      </c>
      <c r="C16" s="185"/>
      <c r="D16" s="443"/>
      <c r="E16" s="185"/>
      <c r="F16" s="458">
        <v>143855</v>
      </c>
      <c r="G16" s="413"/>
      <c r="H16" s="181"/>
      <c r="I16" s="263"/>
      <c r="J16" s="181">
        <v>363</v>
      </c>
      <c r="K16" s="181"/>
      <c r="L16" s="181"/>
      <c r="M16" s="450">
        <v>-120255</v>
      </c>
      <c r="N16" s="181"/>
      <c r="O16" s="606">
        <v>-23963</v>
      </c>
      <c r="P16" s="606"/>
      <c r="Q16" s="181"/>
      <c r="R16" s="181"/>
      <c r="S16" s="604">
        <f>F16+H16+J16+M16+O16</f>
        <v>0</v>
      </c>
      <c r="T16" s="604"/>
      <c r="U16" s="263"/>
    </row>
    <row r="17" spans="1:21" s="232" customFormat="1" ht="22.5" customHeight="1">
      <c r="A17" s="180"/>
      <c r="B17" s="262"/>
      <c r="C17" s="185"/>
      <c r="D17" s="185"/>
      <c r="E17" s="185"/>
      <c r="F17" s="459">
        <f>F16</f>
        <v>143855</v>
      </c>
      <c r="G17" s="482"/>
      <c r="H17" s="459">
        <f t="shared" ref="H17:J17" si="1">H16</f>
        <v>0</v>
      </c>
      <c r="I17" s="482"/>
      <c r="J17" s="459">
        <f t="shared" si="1"/>
        <v>363</v>
      </c>
      <c r="K17" s="181"/>
      <c r="L17" s="181"/>
      <c r="M17" s="448">
        <f>M16</f>
        <v>-120255</v>
      </c>
      <c r="N17" s="182"/>
      <c r="O17" s="604">
        <f>O16</f>
        <v>-23963</v>
      </c>
      <c r="P17" s="604"/>
      <c r="Q17" s="181"/>
      <c r="R17" s="182"/>
      <c r="S17" s="604">
        <f>F17+H17+J17+M17+O17</f>
        <v>0</v>
      </c>
      <c r="T17" s="604"/>
      <c r="U17" s="260"/>
    </row>
    <row r="18" spans="1:21" s="268" customFormat="1" ht="28.5" customHeight="1">
      <c r="A18" s="248" t="s">
        <v>166</v>
      </c>
      <c r="B18" s="412"/>
      <c r="C18" s="413"/>
      <c r="D18" s="413"/>
      <c r="E18" s="413"/>
      <c r="F18" s="460">
        <f>F13+F17</f>
        <v>166165</v>
      </c>
      <c r="G18" s="483"/>
      <c r="H18" s="460">
        <f t="shared" ref="H18:J18" si="2">H13+H17</f>
        <v>144218</v>
      </c>
      <c r="I18" s="483"/>
      <c r="J18" s="460">
        <f t="shared" si="2"/>
        <v>11821</v>
      </c>
      <c r="K18" s="263"/>
      <c r="L18" s="263"/>
      <c r="M18" s="466">
        <f>M17+M13</f>
        <v>-161888</v>
      </c>
      <c r="N18" s="260"/>
      <c r="O18" s="620">
        <f>O17+O13</f>
        <v>-37731</v>
      </c>
      <c r="P18" s="620"/>
      <c r="Q18" s="263"/>
      <c r="R18" s="260"/>
      <c r="S18" s="604">
        <f>SUM(S16:T17)</f>
        <v>0</v>
      </c>
      <c r="T18" s="604"/>
      <c r="U18" s="260"/>
    </row>
    <row r="19" spans="1:21" s="232" customFormat="1" ht="21.75">
      <c r="A19" s="248"/>
      <c r="B19" s="258"/>
      <c r="C19" s="258"/>
      <c r="D19" s="258"/>
      <c r="E19" s="258"/>
      <c r="F19" s="131"/>
      <c r="G19" s="258"/>
      <c r="H19" s="258"/>
      <c r="I19" s="258"/>
      <c r="J19" s="263"/>
      <c r="K19" s="266"/>
      <c r="L19" s="266"/>
      <c r="M19" s="267"/>
      <c r="N19" s="267"/>
      <c r="Q19" s="267"/>
      <c r="R19" s="267"/>
      <c r="S19" s="267"/>
      <c r="T19" s="267"/>
      <c r="U19" s="258"/>
    </row>
    <row r="20" spans="1:21" s="268" customFormat="1" ht="22.5">
      <c r="A20" s="256" t="s">
        <v>168</v>
      </c>
      <c r="B20" s="258"/>
      <c r="C20" s="258"/>
      <c r="D20" s="258"/>
      <c r="E20" s="258"/>
      <c r="F20" s="234" t="s">
        <v>188</v>
      </c>
      <c r="G20" s="461"/>
      <c r="H20" s="257" t="s">
        <v>264</v>
      </c>
      <c r="I20" s="258"/>
      <c r="J20" s="263"/>
      <c r="K20" s="134"/>
      <c r="L20" s="134"/>
      <c r="M20" s="258"/>
      <c r="N20" s="258"/>
      <c r="Q20" s="258"/>
      <c r="R20" s="258"/>
      <c r="S20" s="258"/>
      <c r="T20" s="258"/>
      <c r="U20" s="258"/>
    </row>
    <row r="21" spans="1:21" s="268" customFormat="1" ht="22.5">
      <c r="A21" s="256"/>
      <c r="B21" s="258"/>
      <c r="C21" s="258"/>
      <c r="D21" s="258"/>
      <c r="E21" s="258"/>
      <c r="F21" s="463" t="s">
        <v>261</v>
      </c>
      <c r="G21" s="461"/>
      <c r="H21" s="463" t="s">
        <v>261</v>
      </c>
      <c r="I21" s="258"/>
      <c r="J21" s="263"/>
      <c r="K21" s="134"/>
      <c r="L21" s="134"/>
      <c r="M21" s="258"/>
      <c r="N21" s="258"/>
      <c r="Q21" s="258"/>
      <c r="R21" s="258"/>
      <c r="S21" s="258"/>
      <c r="T21" s="258"/>
      <c r="U21" s="258"/>
    </row>
    <row r="22" spans="1:21" s="268" customFormat="1" ht="21.75">
      <c r="A22" s="133" t="s">
        <v>252</v>
      </c>
      <c r="E22" s="258"/>
      <c r="F22" s="462">
        <v>1767</v>
      </c>
      <c r="G22" s="462"/>
      <c r="H22" s="462">
        <v>363</v>
      </c>
      <c r="U22" s="258"/>
    </row>
    <row r="23" spans="1:21" s="268" customFormat="1" ht="21.75">
      <c r="A23" s="133" t="s">
        <v>253</v>
      </c>
      <c r="E23" s="258"/>
      <c r="F23" s="462">
        <v>3920</v>
      </c>
      <c r="G23" s="462"/>
      <c r="H23" s="462">
        <v>11458</v>
      </c>
      <c r="U23" s="258"/>
    </row>
    <row r="24" spans="1:21" s="268" customFormat="1" ht="24.75" thickBot="1">
      <c r="A24" s="133"/>
      <c r="E24" s="258"/>
      <c r="F24" s="464">
        <f>F22+F23</f>
        <v>5687</v>
      </c>
      <c r="G24" s="465"/>
      <c r="H24" s="464">
        <f>H22+H23</f>
        <v>11821</v>
      </c>
      <c r="U24" s="258"/>
    </row>
    <row r="25" spans="1:21" s="268" customFormat="1" ht="24.75" thickTop="1">
      <c r="A25" s="133"/>
      <c r="E25" s="258"/>
      <c r="F25" s="407"/>
      <c r="G25" s="357"/>
      <c r="H25" s="407"/>
      <c r="U25" s="258"/>
    </row>
    <row r="26" spans="1:21" s="268" customFormat="1" ht="71.25" customHeight="1">
      <c r="A26" s="621" t="s">
        <v>307</v>
      </c>
      <c r="B26" s="621"/>
      <c r="C26" s="621"/>
      <c r="D26" s="621"/>
      <c r="E26" s="621"/>
      <c r="F26" s="621"/>
      <c r="G26" s="621"/>
      <c r="H26" s="621"/>
      <c r="I26" s="621"/>
      <c r="J26" s="621"/>
      <c r="K26" s="621"/>
      <c r="L26" s="621"/>
      <c r="M26" s="621"/>
      <c r="N26" s="621"/>
      <c r="O26" s="621"/>
      <c r="P26" s="621"/>
      <c r="Q26" s="621"/>
      <c r="R26" s="621"/>
      <c r="S26" s="621"/>
      <c r="T26" s="621"/>
      <c r="U26" s="258"/>
    </row>
    <row r="27" spans="1:21" s="268" customFormat="1" ht="24" customHeight="1">
      <c r="A27" s="622" t="s">
        <v>306</v>
      </c>
      <c r="B27" s="622"/>
      <c r="C27" s="622"/>
      <c r="D27" s="622"/>
      <c r="E27" s="622"/>
      <c r="F27" s="622"/>
      <c r="G27" s="622"/>
      <c r="H27" s="622"/>
      <c r="I27" s="622"/>
      <c r="J27" s="622"/>
      <c r="K27" s="622"/>
      <c r="L27" s="622"/>
      <c r="M27" s="622"/>
      <c r="N27" s="622"/>
      <c r="O27" s="622"/>
      <c r="P27" s="622"/>
      <c r="Q27" s="622"/>
      <c r="R27" s="622"/>
      <c r="S27" s="622"/>
      <c r="T27" s="622"/>
      <c r="U27" s="258"/>
    </row>
    <row r="28" spans="1:21" s="268" customFormat="1" ht="24">
      <c r="A28" s="133"/>
      <c r="E28" s="258"/>
      <c r="F28" s="407"/>
      <c r="G28" s="357"/>
      <c r="H28" s="407"/>
      <c r="U28" s="258"/>
    </row>
    <row r="29" spans="1:21" s="268" customFormat="1" ht="24">
      <c r="A29" s="133"/>
      <c r="E29" s="258"/>
      <c r="F29" s="407"/>
      <c r="G29" s="357"/>
      <c r="H29" s="407"/>
      <c r="U29" s="258"/>
    </row>
    <row r="30" spans="1:21" s="268" customFormat="1" ht="24">
      <c r="A30" s="133"/>
      <c r="E30" s="258"/>
      <c r="F30" s="407"/>
      <c r="G30" s="357"/>
      <c r="H30" s="407"/>
      <c r="U30" s="258"/>
    </row>
    <row r="31" spans="1:21" s="268" customFormat="1" ht="24">
      <c r="A31" s="133"/>
      <c r="E31" s="258"/>
      <c r="F31" s="407"/>
      <c r="G31" s="357"/>
      <c r="H31" s="407"/>
      <c r="U31" s="258"/>
    </row>
    <row r="32" spans="1:21" s="268" customFormat="1" ht="24">
      <c r="A32" s="133"/>
      <c r="E32" s="258"/>
      <c r="F32" s="407"/>
      <c r="G32" s="357"/>
      <c r="H32" s="407"/>
      <c r="U32" s="258"/>
    </row>
    <row r="33" spans="1:21" s="268" customFormat="1" ht="24">
      <c r="A33" s="133"/>
      <c r="E33" s="258"/>
      <c r="F33" s="407"/>
      <c r="G33" s="357"/>
      <c r="H33" s="407"/>
      <c r="U33" s="258"/>
    </row>
    <row r="34" spans="1:21" s="259" customFormat="1" ht="22.5">
      <c r="A34" s="618">
        <v>13</v>
      </c>
      <c r="B34" s="618"/>
      <c r="C34" s="618"/>
      <c r="D34" s="618"/>
      <c r="E34" s="618"/>
      <c r="F34" s="618"/>
      <c r="G34" s="618"/>
      <c r="H34" s="618"/>
      <c r="I34" s="618"/>
      <c r="J34" s="618"/>
      <c r="K34" s="618"/>
      <c r="L34" s="618"/>
      <c r="M34" s="618"/>
      <c r="N34" s="618"/>
      <c r="O34" s="618"/>
      <c r="P34" s="618"/>
      <c r="Q34" s="618"/>
      <c r="R34" s="618"/>
      <c r="S34" s="618"/>
      <c r="T34" s="618"/>
      <c r="U34" s="618"/>
    </row>
    <row r="35" spans="1:21" ht="15">
      <c r="A35" s="145"/>
    </row>
  </sheetData>
  <mergeCells count="35">
    <mergeCell ref="B14:D14"/>
    <mergeCell ref="A34:U34"/>
    <mergeCell ref="H6:J6"/>
    <mergeCell ref="O17:P17"/>
    <mergeCell ref="S18:T18"/>
    <mergeCell ref="S17:T17"/>
    <mergeCell ref="O18:P18"/>
    <mergeCell ref="A26:T26"/>
    <mergeCell ref="A27:T27"/>
    <mergeCell ref="S6:T6"/>
    <mergeCell ref="S14:T14"/>
    <mergeCell ref="S13:T13"/>
    <mergeCell ref="O14:P14"/>
    <mergeCell ref="H5:T5"/>
    <mergeCell ref="M6:Q6"/>
    <mergeCell ref="J12:K12"/>
    <mergeCell ref="O11:P11"/>
    <mergeCell ref="H12:I12"/>
    <mergeCell ref="S8:T8"/>
    <mergeCell ref="A1:U1"/>
    <mergeCell ref="S16:T16"/>
    <mergeCell ref="O15:P15"/>
    <mergeCell ref="O13:P13"/>
    <mergeCell ref="O12:P12"/>
    <mergeCell ref="O16:P16"/>
    <mergeCell ref="S15:T15"/>
    <mergeCell ref="O10:P10"/>
    <mergeCell ref="O7:P7"/>
    <mergeCell ref="S7:T7"/>
    <mergeCell ref="S12:T12"/>
    <mergeCell ref="S10:T10"/>
    <mergeCell ref="O8:P8"/>
    <mergeCell ref="A2:U2"/>
    <mergeCell ref="S11:T11"/>
    <mergeCell ref="A3:U3"/>
  </mergeCells>
  <printOptions horizontalCentered="1"/>
  <pageMargins left="0.70866141732283472" right="0.70866141732283472" top="0.17" bottom="0.19685039370078741" header="0.17" footer="0.19685039370078741"/>
  <pageSetup paperSize="9" scale="66" orientation="landscape" r:id="rId1"/>
</worksheet>
</file>

<file path=xl/worksheets/sheet14.xml><?xml version="1.0" encoding="utf-8"?>
<worksheet xmlns="http://schemas.openxmlformats.org/spreadsheetml/2006/main" xmlns:r="http://schemas.openxmlformats.org/officeDocument/2006/relationships">
  <dimension ref="A1:AH36"/>
  <sheetViews>
    <sheetView rightToLeft="1" view="pageBreakPreview" topLeftCell="A19" zoomScale="80" zoomScaleSheetLayoutView="80" workbookViewId="0">
      <selection activeCell="X24" sqref="X24"/>
    </sheetView>
  </sheetViews>
  <sheetFormatPr defaultColWidth="20.7109375" defaultRowHeight="20.100000000000001" customHeight="1"/>
  <cols>
    <col min="1" max="1" width="30.28515625" style="324" customWidth="1"/>
    <col min="2" max="3" width="2.28515625" style="324" customWidth="1"/>
    <col min="4" max="4" width="10.5703125" style="324" customWidth="1"/>
    <col min="5" max="5" width="1.7109375" style="324" customWidth="1"/>
    <col min="6" max="6" width="8.28515625" style="324" customWidth="1"/>
    <col min="7" max="7" width="1.42578125" style="324" customWidth="1"/>
    <col min="8" max="8" width="8.42578125" style="324" customWidth="1"/>
    <col min="9" max="9" width="1.7109375" style="324" customWidth="1"/>
    <col min="10" max="10" width="7.7109375" style="324" customWidth="1"/>
    <col min="11" max="11" width="1.28515625" style="324" customWidth="1"/>
    <col min="12" max="12" width="10" style="324" customWidth="1"/>
    <col min="13" max="13" width="1.28515625" style="324" customWidth="1"/>
    <col min="14" max="14" width="7.42578125" style="324" customWidth="1"/>
    <col min="15" max="15" width="2.28515625" style="324" customWidth="1"/>
    <col min="16" max="16" width="8.28515625" style="324" customWidth="1"/>
    <col min="17" max="17" width="1.28515625" style="324" customWidth="1"/>
    <col min="18" max="18" width="8.28515625" style="324" customWidth="1"/>
    <col min="19" max="19" width="1.42578125" style="324" customWidth="1"/>
    <col min="20" max="20" width="8.28515625" style="324" customWidth="1"/>
    <col min="21" max="21" width="1.28515625" style="324" customWidth="1"/>
    <col min="22" max="22" width="8.28515625" style="324" customWidth="1"/>
    <col min="23" max="23" width="1.28515625" style="324" customWidth="1"/>
    <col min="24" max="24" width="11" style="324" customWidth="1"/>
    <col min="25" max="25" width="2" style="324" customWidth="1"/>
    <col min="26" max="26" width="8.28515625" style="324" customWidth="1"/>
    <col min="27" max="16384" width="20.7109375" style="324"/>
  </cols>
  <sheetData>
    <row r="1" spans="1:34" s="221" customFormat="1" ht="22.5">
      <c r="A1" s="515" t="s">
        <v>181</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358"/>
      <c r="AB1" s="358"/>
      <c r="AC1" s="358"/>
      <c r="AD1" s="358"/>
      <c r="AE1" s="358"/>
      <c r="AF1" s="358"/>
      <c r="AG1" s="358"/>
      <c r="AH1" s="358"/>
    </row>
    <row r="2" spans="1:34" s="221" customFormat="1" ht="16.5" customHeight="1">
      <c r="A2" s="515" t="s">
        <v>242</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358"/>
      <c r="AB2" s="358"/>
      <c r="AC2" s="358"/>
      <c r="AD2" s="358"/>
      <c r="AE2" s="358"/>
      <c r="AF2" s="358"/>
      <c r="AG2" s="358"/>
      <c r="AH2" s="358"/>
    </row>
    <row r="3" spans="1:34" s="221" customFormat="1" ht="18.75" customHeight="1">
      <c r="A3" s="515" t="s">
        <v>263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358"/>
      <c r="AB3" s="358"/>
      <c r="AC3" s="358"/>
      <c r="AD3" s="358"/>
      <c r="AE3" s="358"/>
      <c r="AF3" s="358"/>
      <c r="AG3" s="358"/>
      <c r="AH3" s="358"/>
    </row>
    <row r="4" spans="1:34" ht="25.5" customHeight="1">
      <c r="A4" s="321" t="s">
        <v>156</v>
      </c>
      <c r="B4" s="321"/>
      <c r="C4" s="322"/>
      <c r="D4" s="322"/>
      <c r="E4" s="322"/>
      <c r="F4" s="322"/>
      <c r="G4" s="322"/>
      <c r="H4" s="322"/>
      <c r="I4" s="322"/>
      <c r="J4" s="322"/>
      <c r="K4" s="322"/>
      <c r="L4" s="322"/>
      <c r="M4" s="322"/>
      <c r="N4" s="322"/>
      <c r="O4" s="322"/>
      <c r="P4" s="322"/>
      <c r="Q4" s="322"/>
      <c r="R4" s="322"/>
      <c r="S4" s="322"/>
      <c r="T4" s="323"/>
    </row>
    <row r="5" spans="1:34" s="320" customFormat="1" ht="26.25" customHeight="1">
      <c r="A5" s="632" t="s">
        <v>103</v>
      </c>
      <c r="B5" s="632"/>
      <c r="C5" s="325"/>
      <c r="D5" s="633" t="s">
        <v>101</v>
      </c>
      <c r="E5" s="633"/>
      <c r="F5" s="633"/>
      <c r="G5" s="633"/>
      <c r="H5" s="633"/>
      <c r="I5" s="633"/>
      <c r="J5" s="633"/>
      <c r="K5" s="633"/>
      <c r="L5" s="633"/>
      <c r="M5" s="633"/>
      <c r="N5" s="633"/>
      <c r="O5" s="633"/>
      <c r="P5" s="633"/>
      <c r="Q5" s="326"/>
      <c r="R5" s="326"/>
      <c r="S5" s="326"/>
      <c r="T5" s="327"/>
    </row>
    <row r="6" spans="1:34" s="320" customFormat="1" ht="48" customHeight="1">
      <c r="A6" s="328" t="s">
        <v>104</v>
      </c>
      <c r="B6" s="328"/>
      <c r="C6" s="329"/>
      <c r="D6" s="631" t="s">
        <v>294</v>
      </c>
      <c r="E6" s="631"/>
      <c r="F6" s="631"/>
      <c r="G6" s="631"/>
      <c r="H6" s="631"/>
      <c r="I6" s="330"/>
      <c r="L6" s="630" t="s">
        <v>295</v>
      </c>
      <c r="M6" s="630"/>
      <c r="N6" s="630"/>
      <c r="O6" s="630"/>
      <c r="P6" s="630"/>
      <c r="T6" s="327"/>
    </row>
    <row r="7" spans="1:34" s="320" customFormat="1" ht="21.75" customHeight="1">
      <c r="A7" s="329" t="s">
        <v>105</v>
      </c>
      <c r="B7" s="329"/>
      <c r="C7" s="329"/>
      <c r="D7" s="630" t="s">
        <v>297</v>
      </c>
      <c r="E7" s="630"/>
      <c r="F7" s="630"/>
      <c r="G7" s="630"/>
      <c r="H7" s="630"/>
      <c r="I7" s="330"/>
      <c r="L7" s="629" t="s">
        <v>296</v>
      </c>
      <c r="M7" s="629"/>
      <c r="N7" s="629"/>
      <c r="O7" s="629"/>
      <c r="P7" s="629"/>
      <c r="T7" s="327"/>
    </row>
    <row r="8" spans="1:34" s="320" customFormat="1" ht="25.5" customHeight="1">
      <c r="A8" s="331" t="s">
        <v>298</v>
      </c>
      <c r="B8" s="331"/>
      <c r="C8" s="329"/>
      <c r="D8" s="629"/>
      <c r="E8" s="629"/>
      <c r="F8" s="629"/>
      <c r="G8" s="629"/>
      <c r="H8" s="629"/>
      <c r="I8" s="330"/>
      <c r="T8" s="327"/>
    </row>
    <row r="9" spans="1:34" s="320" customFormat="1" ht="26.25" customHeight="1">
      <c r="A9" s="331" t="s">
        <v>299</v>
      </c>
      <c r="B9" s="331"/>
      <c r="C9" s="329"/>
      <c r="I9" s="328"/>
      <c r="T9" s="327"/>
    </row>
    <row r="10" spans="1:34" s="320" customFormat="1" ht="2.25" customHeight="1">
      <c r="B10" s="332"/>
      <c r="C10" s="329"/>
      <c r="I10" s="328"/>
      <c r="T10" s="327"/>
    </row>
    <row r="11" spans="1:34" s="320" customFormat="1" ht="21" customHeight="1">
      <c r="A11" s="634" t="s">
        <v>159</v>
      </c>
      <c r="B11" s="634"/>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row>
    <row r="12" spans="1:34" s="320" customFormat="1" ht="23.25" customHeight="1">
      <c r="A12" s="332"/>
      <c r="B12" s="332"/>
      <c r="C12" s="329"/>
      <c r="D12" s="625" t="s">
        <v>106</v>
      </c>
      <c r="E12" s="625"/>
      <c r="F12" s="625"/>
      <c r="G12" s="625"/>
      <c r="H12" s="625"/>
      <c r="I12" s="625"/>
      <c r="J12" s="625"/>
      <c r="K12" s="625"/>
      <c r="L12" s="625"/>
      <c r="M12" s="625"/>
      <c r="N12" s="625"/>
      <c r="O12" s="329"/>
      <c r="P12" s="625" t="s">
        <v>100</v>
      </c>
      <c r="Q12" s="625"/>
      <c r="R12" s="625"/>
      <c r="S12" s="625"/>
      <c r="T12" s="625"/>
      <c r="U12" s="625"/>
      <c r="V12" s="625"/>
      <c r="W12" s="625"/>
      <c r="X12" s="625"/>
      <c r="Y12" s="625"/>
      <c r="Z12" s="625"/>
    </row>
    <row r="13" spans="1:34" s="320" customFormat="1" ht="22.5" customHeight="1">
      <c r="A13" s="326"/>
      <c r="B13" s="326"/>
      <c r="C13" s="326"/>
      <c r="D13" s="333" t="s">
        <v>98</v>
      </c>
      <c r="E13" s="334"/>
      <c r="F13" s="333" t="s">
        <v>99</v>
      </c>
      <c r="G13" s="334"/>
      <c r="H13" s="333" t="s">
        <v>31</v>
      </c>
      <c r="I13" s="334"/>
      <c r="J13" s="333" t="s">
        <v>40</v>
      </c>
      <c r="K13" s="334"/>
      <c r="L13" s="333" t="s">
        <v>59</v>
      </c>
      <c r="M13" s="334"/>
      <c r="N13" s="333" t="s">
        <v>13</v>
      </c>
      <c r="O13" s="329"/>
      <c r="P13" s="333" t="s">
        <v>98</v>
      </c>
      <c r="Q13" s="334"/>
      <c r="R13" s="333" t="s">
        <v>99</v>
      </c>
      <c r="S13" s="334"/>
      <c r="T13" s="333" t="s">
        <v>31</v>
      </c>
      <c r="U13" s="334"/>
      <c r="V13" s="333" t="s">
        <v>40</v>
      </c>
      <c r="W13" s="334"/>
      <c r="X13" s="333" t="s">
        <v>59</v>
      </c>
      <c r="Y13" s="334"/>
      <c r="Z13" s="333" t="s">
        <v>13</v>
      </c>
    </row>
    <row r="14" spans="1:34" s="320" customFormat="1" ht="27.75" customHeight="1">
      <c r="A14" s="326"/>
      <c r="B14" s="326"/>
      <c r="C14" s="326"/>
      <c r="D14" s="335" t="s">
        <v>69</v>
      </c>
      <c r="E14" s="334"/>
      <c r="F14" s="636" t="s">
        <v>206</v>
      </c>
      <c r="G14" s="636"/>
      <c r="H14" s="636"/>
      <c r="I14" s="636"/>
      <c r="J14" s="636"/>
      <c r="K14" s="636"/>
      <c r="L14" s="636"/>
      <c r="M14" s="334"/>
      <c r="N14" s="335" t="s">
        <v>69</v>
      </c>
      <c r="O14" s="329"/>
      <c r="P14" s="335" t="s">
        <v>69</v>
      </c>
      <c r="Q14" s="334"/>
      <c r="R14" s="636" t="s">
        <v>206</v>
      </c>
      <c r="S14" s="636"/>
      <c r="T14" s="636"/>
      <c r="U14" s="636"/>
      <c r="V14" s="636"/>
      <c r="W14" s="636"/>
      <c r="X14" s="636"/>
      <c r="Y14" s="334"/>
      <c r="Z14" s="335" t="s">
        <v>69</v>
      </c>
    </row>
    <row r="15" spans="1:34" s="338" customFormat="1" ht="23.25" customHeight="1">
      <c r="A15" s="624" t="s">
        <v>27</v>
      </c>
      <c r="B15" s="624"/>
      <c r="C15" s="336"/>
      <c r="D15" s="337">
        <v>51028</v>
      </c>
      <c r="E15" s="337"/>
      <c r="F15" s="337">
        <v>1012900</v>
      </c>
      <c r="G15" s="337"/>
      <c r="H15" s="337">
        <v>29457</v>
      </c>
      <c r="I15" s="337"/>
      <c r="J15" s="337" t="s">
        <v>206</v>
      </c>
      <c r="K15" s="337"/>
      <c r="L15" s="337">
        <v>29837</v>
      </c>
      <c r="M15" s="337"/>
      <c r="N15" s="337">
        <v>80865</v>
      </c>
      <c r="O15" s="337"/>
      <c r="P15" s="337">
        <v>51028</v>
      </c>
      <c r="Q15" s="337"/>
      <c r="R15" s="337">
        <v>1012900</v>
      </c>
      <c r="S15" s="337"/>
      <c r="T15" s="337">
        <v>29457</v>
      </c>
      <c r="U15" s="337"/>
      <c r="V15" s="337" t="s">
        <v>206</v>
      </c>
      <c r="W15" s="337"/>
      <c r="X15" s="337">
        <v>29837</v>
      </c>
      <c r="Y15" s="337"/>
      <c r="Z15" s="337">
        <v>80865</v>
      </c>
    </row>
    <row r="16" spans="1:34" s="338" customFormat="1" ht="23.25" customHeight="1" thickBot="1">
      <c r="A16" s="624" t="s">
        <v>13</v>
      </c>
      <c r="B16" s="624"/>
      <c r="C16" s="336"/>
      <c r="D16" s="339">
        <f>D15</f>
        <v>51028</v>
      </c>
      <c r="E16" s="337"/>
      <c r="F16" s="339" t="s">
        <v>95</v>
      </c>
      <c r="G16" s="337"/>
      <c r="H16" s="339" t="s">
        <v>95</v>
      </c>
      <c r="I16" s="337"/>
      <c r="J16" s="339" t="s">
        <v>95</v>
      </c>
      <c r="K16" s="337"/>
      <c r="L16" s="339" t="s">
        <v>95</v>
      </c>
      <c r="M16" s="337"/>
      <c r="N16" s="339">
        <f>N15</f>
        <v>80865</v>
      </c>
      <c r="O16" s="337"/>
      <c r="P16" s="339">
        <f>P15</f>
        <v>51028</v>
      </c>
      <c r="Q16" s="337"/>
      <c r="R16" s="339" t="s">
        <v>95</v>
      </c>
      <c r="S16" s="337"/>
      <c r="T16" s="339" t="s">
        <v>95</v>
      </c>
      <c r="U16" s="337"/>
      <c r="V16" s="339" t="s">
        <v>95</v>
      </c>
      <c r="W16" s="337"/>
      <c r="X16" s="339" t="s">
        <v>95</v>
      </c>
      <c r="Y16" s="337"/>
      <c r="Z16" s="339">
        <v>0</v>
      </c>
    </row>
    <row r="17" spans="1:24" s="320" customFormat="1" ht="13.5" customHeight="1" thickTop="1">
      <c r="A17" s="332"/>
      <c r="B17" s="332"/>
      <c r="C17" s="329"/>
      <c r="D17" s="328"/>
      <c r="E17" s="328"/>
      <c r="F17" s="328"/>
      <c r="G17" s="328"/>
      <c r="H17" s="328"/>
      <c r="I17" s="328"/>
      <c r="J17" s="328"/>
      <c r="K17" s="328"/>
      <c r="L17" s="340"/>
      <c r="M17" s="340"/>
      <c r="N17" s="329"/>
      <c r="O17" s="329"/>
      <c r="P17" s="329"/>
      <c r="Q17" s="329"/>
      <c r="R17" s="329"/>
      <c r="S17" s="329"/>
      <c r="T17" s="327"/>
    </row>
    <row r="18" spans="1:24" s="344" customFormat="1" ht="31.5" customHeight="1">
      <c r="A18" s="626" t="s">
        <v>204</v>
      </c>
      <c r="B18" s="626"/>
      <c r="C18" s="626"/>
      <c r="D18" s="626"/>
      <c r="E18" s="626"/>
      <c r="F18" s="626"/>
      <c r="G18" s="626"/>
      <c r="H18" s="626"/>
      <c r="I18" s="626"/>
      <c r="J18" s="626"/>
      <c r="K18" s="626"/>
      <c r="L18" s="626"/>
      <c r="M18" s="341"/>
      <c r="N18" s="342"/>
      <c r="O18" s="342"/>
      <c r="P18" s="342"/>
      <c r="Q18" s="342"/>
      <c r="R18" s="342"/>
      <c r="S18" s="342"/>
      <c r="T18" s="343"/>
    </row>
    <row r="19" spans="1:24" s="320" customFormat="1" ht="20.100000000000001" customHeight="1">
      <c r="A19" s="345" t="s">
        <v>6</v>
      </c>
      <c r="B19" s="334"/>
      <c r="C19" s="329"/>
      <c r="D19" s="625" t="s">
        <v>102</v>
      </c>
      <c r="E19" s="625"/>
      <c r="F19" s="625"/>
      <c r="G19" s="625"/>
      <c r="H19" s="625"/>
      <c r="I19" s="625"/>
      <c r="J19" s="625"/>
      <c r="K19" s="625"/>
      <c r="L19" s="625"/>
      <c r="M19" s="334"/>
      <c r="N19" s="326"/>
      <c r="O19" s="326"/>
      <c r="P19" s="326"/>
      <c r="Q19" s="326"/>
      <c r="W19" s="330"/>
    </row>
    <row r="20" spans="1:24" s="320" customFormat="1" ht="25.5" customHeight="1">
      <c r="A20" s="329"/>
      <c r="B20" s="329"/>
      <c r="C20" s="329"/>
      <c r="D20" s="333" t="s">
        <v>30</v>
      </c>
      <c r="E20" s="334"/>
      <c r="F20" s="333" t="s">
        <v>29</v>
      </c>
      <c r="G20" s="334"/>
      <c r="H20" s="333" t="s">
        <v>28</v>
      </c>
      <c r="I20" s="334"/>
      <c r="J20" s="333" t="s">
        <v>27</v>
      </c>
      <c r="K20" s="334"/>
      <c r="L20" s="333" t="s">
        <v>13</v>
      </c>
      <c r="M20" s="334"/>
      <c r="R20" s="633" t="s">
        <v>152</v>
      </c>
      <c r="S20" s="633"/>
      <c r="T20" s="633"/>
      <c r="U20" s="633"/>
      <c r="V20" s="633"/>
      <c r="W20" s="633"/>
      <c r="X20" s="633"/>
    </row>
    <row r="21" spans="1:24" s="320" customFormat="1" ht="19.5" customHeight="1">
      <c r="A21" s="329"/>
      <c r="B21" s="329"/>
      <c r="C21" s="329"/>
      <c r="D21" s="335" t="s">
        <v>69</v>
      </c>
      <c r="E21" s="334"/>
      <c r="F21" s="335" t="s">
        <v>69</v>
      </c>
      <c r="G21" s="334"/>
      <c r="H21" s="335" t="s">
        <v>69</v>
      </c>
      <c r="I21" s="334"/>
      <c r="J21" s="335" t="s">
        <v>69</v>
      </c>
      <c r="K21" s="334"/>
      <c r="L21" s="335" t="s">
        <v>69</v>
      </c>
      <c r="M21" s="334"/>
      <c r="R21" s="635" t="s">
        <v>188</v>
      </c>
      <c r="S21" s="635"/>
      <c r="T21" s="635"/>
      <c r="U21" s="346"/>
      <c r="V21" s="635" t="s">
        <v>187</v>
      </c>
      <c r="W21" s="635"/>
      <c r="X21" s="635"/>
    </row>
    <row r="22" spans="1:24" s="320" customFormat="1" ht="23.25" customHeight="1">
      <c r="A22" s="347" t="s">
        <v>202</v>
      </c>
      <c r="B22" s="328"/>
      <c r="C22" s="329"/>
      <c r="D22" s="329">
        <v>3373</v>
      </c>
      <c r="E22" s="329"/>
      <c r="F22" s="329">
        <v>0</v>
      </c>
      <c r="G22" s="329"/>
      <c r="H22" s="329">
        <v>7082</v>
      </c>
      <c r="I22" s="329"/>
      <c r="J22" s="329">
        <v>0</v>
      </c>
      <c r="K22" s="329"/>
      <c r="L22" s="329">
        <f>D22+H22</f>
        <v>10455</v>
      </c>
      <c r="M22" s="329"/>
      <c r="R22" s="345" t="s">
        <v>153</v>
      </c>
      <c r="S22" s="345"/>
      <c r="T22" s="345" t="s">
        <v>154</v>
      </c>
      <c r="U22" s="346"/>
      <c r="V22" s="345" t="s">
        <v>153</v>
      </c>
      <c r="W22" s="348"/>
      <c r="X22" s="345" t="s">
        <v>154</v>
      </c>
    </row>
    <row r="23" spans="1:24" s="320" customFormat="1" ht="25.5" customHeight="1" thickBot="1">
      <c r="A23" s="474" t="s">
        <v>203</v>
      </c>
      <c r="B23" s="473"/>
      <c r="C23" s="329"/>
      <c r="D23" s="329">
        <v>54746</v>
      </c>
      <c r="E23" s="329"/>
      <c r="F23" s="329" t="s">
        <v>95</v>
      </c>
      <c r="G23" s="329"/>
      <c r="H23" s="329">
        <v>15664</v>
      </c>
      <c r="I23" s="329"/>
      <c r="J23" s="329">
        <v>0</v>
      </c>
      <c r="K23" s="329"/>
      <c r="L23" s="329">
        <f>D23+H23</f>
        <v>70410</v>
      </c>
      <c r="M23" s="329"/>
      <c r="R23" s="501" t="s">
        <v>300</v>
      </c>
      <c r="S23" s="502"/>
      <c r="T23" s="501" t="s">
        <v>301</v>
      </c>
      <c r="U23" s="502"/>
      <c r="V23" s="501" t="s">
        <v>302</v>
      </c>
      <c r="W23" s="503"/>
      <c r="X23" s="501" t="s">
        <v>303</v>
      </c>
    </row>
    <row r="24" spans="1:24" s="320" customFormat="1" ht="25.5" customHeight="1" thickTop="1" thickBot="1">
      <c r="A24" s="474" t="s">
        <v>26</v>
      </c>
      <c r="B24" s="473"/>
      <c r="C24" s="329"/>
      <c r="D24" s="349">
        <f t="shared" ref="D24" si="0">D22+D23</f>
        <v>58119</v>
      </c>
      <c r="E24" s="329"/>
      <c r="F24" s="349" t="e">
        <f>F22+F23</f>
        <v>#VALUE!</v>
      </c>
      <c r="G24" s="329"/>
      <c r="H24" s="349">
        <f t="shared" ref="H24" si="1">H22+H23</f>
        <v>22746</v>
      </c>
      <c r="I24" s="329"/>
      <c r="J24" s="349">
        <f t="shared" ref="J24" si="2">J22+J23</f>
        <v>0</v>
      </c>
      <c r="K24" s="329"/>
      <c r="L24" s="349">
        <f t="shared" ref="L24" si="3">L22+L23</f>
        <v>80865</v>
      </c>
      <c r="M24" s="329"/>
    </row>
    <row r="25" spans="1:24" ht="14.25" customHeight="1" thickTop="1">
      <c r="A25" s="350"/>
      <c r="B25" s="350"/>
      <c r="C25" s="351"/>
      <c r="D25" s="351"/>
      <c r="E25" s="351"/>
      <c r="F25" s="351"/>
      <c r="G25" s="351"/>
      <c r="H25" s="351"/>
      <c r="I25" s="351"/>
      <c r="J25" s="351"/>
      <c r="K25" s="351"/>
      <c r="L25" s="351"/>
      <c r="M25" s="351"/>
      <c r="N25" s="351"/>
      <c r="O25" s="351"/>
      <c r="P25" s="351"/>
      <c r="Q25" s="351"/>
      <c r="R25" s="351"/>
      <c r="S25" s="351"/>
      <c r="T25" s="351"/>
    </row>
    <row r="26" spans="1:24" ht="20.100000000000001" customHeight="1">
      <c r="A26" s="627"/>
      <c r="B26" s="627"/>
      <c r="C26" s="627"/>
      <c r="D26" s="627"/>
      <c r="E26" s="627"/>
      <c r="F26" s="627"/>
      <c r="G26" s="627"/>
      <c r="H26" s="627"/>
      <c r="I26" s="627"/>
      <c r="J26" s="627"/>
      <c r="K26" s="627"/>
      <c r="L26" s="627"/>
      <c r="M26" s="627"/>
      <c r="N26" s="627"/>
      <c r="O26" s="627"/>
      <c r="P26" s="627"/>
      <c r="Q26" s="627"/>
      <c r="R26" s="351"/>
      <c r="S26" s="351"/>
      <c r="T26" s="351"/>
    </row>
    <row r="27" spans="1:24" ht="5.25" customHeight="1">
      <c r="A27" s="352"/>
      <c r="B27" s="350"/>
      <c r="C27" s="351"/>
      <c r="D27" s="351"/>
      <c r="E27" s="351"/>
      <c r="F27" s="351"/>
      <c r="G27" s="351"/>
      <c r="H27" s="351"/>
      <c r="I27" s="351"/>
      <c r="J27" s="351"/>
      <c r="K27" s="351"/>
      <c r="L27" s="351"/>
      <c r="M27" s="351"/>
      <c r="N27" s="351"/>
      <c r="O27" s="351"/>
      <c r="P27" s="351"/>
      <c r="Q27" s="351"/>
      <c r="R27" s="351"/>
      <c r="S27" s="351"/>
      <c r="T27" s="351"/>
    </row>
    <row r="28" spans="1:24" s="355" customFormat="1" ht="20.100000000000001" customHeight="1">
      <c r="A28" s="353" t="s">
        <v>25</v>
      </c>
      <c r="B28" s="353"/>
      <c r="C28" s="354"/>
      <c r="D28" s="354"/>
      <c r="E28" s="354"/>
      <c r="F28" s="354"/>
      <c r="G28" s="354"/>
      <c r="H28" s="354"/>
      <c r="I28" s="354"/>
      <c r="J28" s="354"/>
      <c r="K28" s="354"/>
      <c r="L28" s="354"/>
      <c r="M28" s="354"/>
      <c r="N28" s="354"/>
      <c r="O28" s="354"/>
      <c r="P28" s="354"/>
      <c r="Q28" s="354"/>
      <c r="R28" s="354"/>
      <c r="S28" s="354"/>
      <c r="T28" s="354"/>
    </row>
    <row r="29" spans="1:24" ht="20.100000000000001" customHeight="1">
      <c r="A29" s="628" t="s">
        <v>262</v>
      </c>
      <c r="B29" s="628"/>
      <c r="C29" s="628"/>
      <c r="D29" s="628"/>
      <c r="E29" s="628"/>
      <c r="F29" s="628"/>
      <c r="G29" s="628"/>
      <c r="H29" s="628"/>
      <c r="I29" s="628"/>
      <c r="J29" s="628"/>
      <c r="K29" s="628"/>
      <c r="L29" s="628"/>
      <c r="M29" s="628"/>
      <c r="N29" s="628"/>
      <c r="O29" s="628"/>
      <c r="P29" s="628"/>
      <c r="Q29" s="628"/>
      <c r="R29" s="628"/>
      <c r="S29" s="628"/>
      <c r="T29" s="628"/>
      <c r="U29" s="628"/>
      <c r="V29" s="628"/>
    </row>
    <row r="30" spans="1:24" ht="20.100000000000001" customHeight="1">
      <c r="A30" s="353" t="s">
        <v>24</v>
      </c>
      <c r="B30" s="356"/>
      <c r="C30" s="323"/>
      <c r="D30" s="323"/>
      <c r="E30" s="323"/>
      <c r="F30" s="323"/>
      <c r="G30" s="323"/>
      <c r="H30" s="323"/>
      <c r="I30" s="323"/>
      <c r="J30" s="323"/>
      <c r="K30" s="323"/>
      <c r="L30" s="323"/>
      <c r="M30" s="323"/>
      <c r="N30" s="323"/>
      <c r="O30" s="323"/>
      <c r="P30" s="323"/>
      <c r="Q30" s="323"/>
      <c r="R30" s="323"/>
      <c r="S30" s="323"/>
      <c r="T30" s="323"/>
    </row>
    <row r="31" spans="1:24" ht="20.100000000000001" customHeight="1">
      <c r="A31" s="353"/>
      <c r="B31" s="356"/>
      <c r="C31" s="323"/>
      <c r="D31" s="323"/>
      <c r="E31" s="323"/>
      <c r="F31" s="323"/>
      <c r="G31" s="323"/>
      <c r="H31" s="323"/>
      <c r="I31" s="323"/>
      <c r="J31" s="323"/>
      <c r="K31" s="323"/>
      <c r="L31" s="323"/>
      <c r="M31" s="323"/>
      <c r="N31" s="323"/>
      <c r="O31" s="323"/>
      <c r="P31" s="323"/>
      <c r="Q31" s="323"/>
      <c r="R31" s="323"/>
      <c r="S31" s="323"/>
      <c r="T31" s="323"/>
    </row>
    <row r="32" spans="1:24" ht="20.100000000000001" customHeight="1">
      <c r="A32" s="353"/>
      <c r="B32" s="356"/>
      <c r="C32" s="323"/>
      <c r="D32" s="323"/>
      <c r="E32" s="323"/>
      <c r="F32" s="323"/>
      <c r="G32" s="323"/>
      <c r="H32" s="323"/>
      <c r="I32" s="323"/>
      <c r="J32" s="323"/>
      <c r="K32" s="323"/>
      <c r="L32" s="323"/>
      <c r="M32" s="323"/>
      <c r="N32" s="323"/>
      <c r="O32" s="323"/>
      <c r="P32" s="323"/>
      <c r="Q32" s="323"/>
      <c r="R32" s="323"/>
      <c r="S32" s="323"/>
      <c r="T32" s="323"/>
    </row>
    <row r="33" spans="1:26" ht="20.100000000000001" customHeight="1">
      <c r="A33" s="353"/>
      <c r="B33" s="356"/>
      <c r="C33" s="323"/>
      <c r="D33" s="323"/>
      <c r="E33" s="323"/>
      <c r="F33" s="323"/>
      <c r="G33" s="323"/>
      <c r="H33" s="323"/>
      <c r="I33" s="323"/>
      <c r="J33" s="323"/>
      <c r="K33" s="323"/>
      <c r="L33" s="323"/>
      <c r="M33" s="323"/>
      <c r="N33" s="323"/>
      <c r="O33" s="323"/>
      <c r="P33" s="323"/>
      <c r="Q33" s="323"/>
      <c r="R33" s="323"/>
      <c r="S33" s="323"/>
      <c r="T33" s="323"/>
    </row>
    <row r="34" spans="1:26" ht="20.100000000000001" customHeight="1">
      <c r="A34" s="353"/>
      <c r="B34" s="356"/>
      <c r="C34" s="323"/>
      <c r="D34" s="323"/>
      <c r="E34" s="323"/>
      <c r="F34" s="323"/>
      <c r="G34" s="323"/>
      <c r="H34" s="323"/>
      <c r="I34" s="323"/>
      <c r="J34" s="323"/>
      <c r="K34" s="323"/>
      <c r="L34" s="323"/>
      <c r="M34" s="323"/>
      <c r="N34" s="323"/>
      <c r="O34" s="323"/>
      <c r="P34" s="323"/>
      <c r="Q34" s="323"/>
      <c r="R34" s="323"/>
      <c r="S34" s="323"/>
      <c r="T34" s="323"/>
    </row>
    <row r="35" spans="1:26" ht="20.100000000000001" customHeight="1">
      <c r="A35" s="353"/>
      <c r="B35" s="356"/>
      <c r="C35" s="323"/>
      <c r="D35" s="323"/>
      <c r="E35" s="323"/>
      <c r="F35" s="323"/>
      <c r="G35" s="323"/>
      <c r="H35" s="323"/>
      <c r="I35" s="323"/>
      <c r="J35" s="323"/>
      <c r="K35" s="323"/>
      <c r="L35" s="323"/>
      <c r="M35" s="323"/>
      <c r="N35" s="323"/>
      <c r="O35" s="323"/>
      <c r="P35" s="323"/>
      <c r="Q35" s="323"/>
      <c r="R35" s="323"/>
      <c r="S35" s="323"/>
      <c r="T35" s="323"/>
    </row>
    <row r="36" spans="1:26" s="355" customFormat="1" ht="31.5" customHeight="1">
      <c r="A36" s="623">
        <v>14</v>
      </c>
      <c r="B36" s="623"/>
      <c r="C36" s="623"/>
      <c r="D36" s="623"/>
      <c r="E36" s="623"/>
      <c r="F36" s="623"/>
      <c r="G36" s="623"/>
      <c r="H36" s="623"/>
      <c r="I36" s="623"/>
      <c r="J36" s="623"/>
      <c r="K36" s="623"/>
      <c r="L36" s="623"/>
      <c r="M36" s="623"/>
      <c r="N36" s="623"/>
      <c r="O36" s="623"/>
      <c r="P36" s="623"/>
      <c r="Q36" s="623"/>
      <c r="R36" s="623"/>
      <c r="S36" s="623"/>
      <c r="T36" s="623"/>
      <c r="U36" s="623"/>
      <c r="V36" s="623"/>
      <c r="W36" s="623"/>
      <c r="X36" s="623"/>
      <c r="Y36" s="623"/>
      <c r="Z36" s="623"/>
    </row>
  </sheetData>
  <mergeCells count="25">
    <mergeCell ref="A11:Z11"/>
    <mergeCell ref="R21:T21"/>
    <mergeCell ref="V21:X21"/>
    <mergeCell ref="R20:X20"/>
    <mergeCell ref="D12:N12"/>
    <mergeCell ref="F14:L14"/>
    <mergeCell ref="R14:X14"/>
    <mergeCell ref="A1:Z1"/>
    <mergeCell ref="A2:Z2"/>
    <mergeCell ref="A3:Z3"/>
    <mergeCell ref="D8:H8"/>
    <mergeCell ref="L7:P7"/>
    <mergeCell ref="L6:P6"/>
    <mergeCell ref="D7:H7"/>
    <mergeCell ref="D6:H6"/>
    <mergeCell ref="A5:B5"/>
    <mergeCell ref="D5:P5"/>
    <mergeCell ref="A36:Z36"/>
    <mergeCell ref="A15:B15"/>
    <mergeCell ref="P12:Z12"/>
    <mergeCell ref="D19:L19"/>
    <mergeCell ref="A16:B16"/>
    <mergeCell ref="A18:L18"/>
    <mergeCell ref="A26:Q26"/>
    <mergeCell ref="A29:V29"/>
  </mergeCells>
  <printOptions horizontalCentered="1"/>
  <pageMargins left="0.39370078740157483" right="0.39370078740157483" top="0.17" bottom="0.19685039370078741" header="0" footer="0"/>
  <pageSetup paperSize="9" scale="73" orientation="landscape" r:id="rId1"/>
  <headerFooter alignWithMargins="0"/>
  <rowBreaks count="1" manualBreakCount="1">
    <brk id="36" max="25" man="1"/>
  </rowBreaks>
  <legacyDrawing r:id="rId2"/>
</worksheet>
</file>

<file path=xl/worksheets/sheet15.xml><?xml version="1.0" encoding="utf-8"?>
<worksheet xmlns="http://schemas.openxmlformats.org/spreadsheetml/2006/main" xmlns:r="http://schemas.openxmlformats.org/officeDocument/2006/relationships">
  <sheetPr codeName="Sheet1"/>
  <dimension ref="A1:AH39"/>
  <sheetViews>
    <sheetView rightToLeft="1" view="pageBreakPreview" topLeftCell="A25" zoomScale="130" zoomScaleSheetLayoutView="130" workbookViewId="0">
      <selection activeCell="C23" sqref="C23"/>
    </sheetView>
  </sheetViews>
  <sheetFormatPr defaultRowHeight="22.5"/>
  <cols>
    <col min="1" max="1" width="0.5703125" style="2" customWidth="1"/>
    <col min="2" max="2" width="52.28515625" style="16" customWidth="1"/>
    <col min="3" max="3" width="12.28515625" style="2" customWidth="1"/>
    <col min="4" max="4" width="2.140625" style="2" customWidth="1"/>
    <col min="5" max="5" width="13.140625" style="2" customWidth="1"/>
    <col min="6" max="16384" width="9.140625" style="2"/>
  </cols>
  <sheetData>
    <row r="1" spans="1:34" s="221" customFormat="1" ht="15.75" customHeight="1">
      <c r="A1" s="515" t="s">
        <v>181</v>
      </c>
      <c r="B1" s="515"/>
      <c r="C1" s="515"/>
      <c r="D1" s="515"/>
      <c r="E1" s="515"/>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row>
    <row r="2" spans="1:34" s="221" customFormat="1" ht="15.75" customHeight="1">
      <c r="A2" s="515" t="s">
        <v>242</v>
      </c>
      <c r="B2" s="515"/>
      <c r="C2" s="515"/>
      <c r="D2" s="515"/>
      <c r="E2" s="515"/>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row>
    <row r="3" spans="1:34" s="221" customFormat="1" ht="15.75" customHeight="1">
      <c r="A3" s="515" t="s">
        <v>263</v>
      </c>
      <c r="B3" s="515"/>
      <c r="C3" s="515"/>
      <c r="D3" s="515"/>
      <c r="E3" s="515"/>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row>
    <row r="4" spans="1:34" ht="28.5">
      <c r="A4" s="11"/>
      <c r="B4" s="223" t="s">
        <v>157</v>
      </c>
      <c r="C4" s="150"/>
      <c r="D4" s="148"/>
      <c r="E4" s="148"/>
      <c r="F4" s="12"/>
      <c r="G4" s="12"/>
      <c r="H4" s="12"/>
      <c r="I4" s="12"/>
    </row>
    <row r="5" spans="1:34" s="18" customFormat="1" ht="11.25" customHeight="1">
      <c r="A5" s="17"/>
      <c r="B5" s="564"/>
      <c r="C5" s="564" t="s">
        <v>264</v>
      </c>
      <c r="D5" s="62"/>
      <c r="E5" s="564" t="s">
        <v>188</v>
      </c>
      <c r="F5" s="13"/>
      <c r="G5" s="13"/>
      <c r="H5" s="13"/>
      <c r="I5" s="13"/>
    </row>
    <row r="6" spans="1:34" s="18" customFormat="1" ht="11.25" customHeight="1">
      <c r="A6" s="17"/>
      <c r="B6" s="637"/>
      <c r="C6" s="564"/>
      <c r="D6" s="62"/>
      <c r="E6" s="564"/>
      <c r="F6" s="13"/>
      <c r="G6" s="13"/>
      <c r="H6" s="13"/>
      <c r="I6" s="13"/>
    </row>
    <row r="7" spans="1:34" s="18" customFormat="1" ht="11.25" customHeight="1">
      <c r="A7" s="17"/>
      <c r="B7" s="637"/>
      <c r="C7" s="565"/>
      <c r="D7" s="62"/>
      <c r="E7" s="565"/>
      <c r="F7" s="13"/>
      <c r="G7" s="13"/>
      <c r="H7" s="13"/>
      <c r="I7" s="13"/>
    </row>
    <row r="8" spans="1:34" s="18" customFormat="1" ht="21.75">
      <c r="A8" s="17"/>
      <c r="B8" s="74"/>
      <c r="C8" s="75" t="s">
        <v>69</v>
      </c>
      <c r="D8" s="75"/>
      <c r="E8" s="75" t="s">
        <v>69</v>
      </c>
      <c r="F8" s="13"/>
      <c r="G8" s="13"/>
      <c r="H8" s="13"/>
      <c r="I8" s="13"/>
    </row>
    <row r="9" spans="1:34" s="18" customFormat="1">
      <c r="A9" s="17"/>
      <c r="B9" s="76" t="s">
        <v>0</v>
      </c>
      <c r="C9" s="487"/>
      <c r="D9" s="77"/>
      <c r="E9" s="77"/>
      <c r="F9" s="13"/>
      <c r="G9" s="13"/>
      <c r="H9" s="13"/>
      <c r="I9" s="13"/>
    </row>
    <row r="10" spans="1:34" s="18" customFormat="1" ht="21.75">
      <c r="A10" s="17"/>
      <c r="B10" s="78" t="s">
        <v>73</v>
      </c>
      <c r="C10" s="487">
        <v>315178</v>
      </c>
      <c r="D10" s="79"/>
      <c r="E10" s="74">
        <v>247426</v>
      </c>
      <c r="F10" s="13"/>
      <c r="G10" s="13"/>
      <c r="H10" s="13"/>
      <c r="I10" s="13"/>
    </row>
    <row r="11" spans="1:34" s="18" customFormat="1" ht="21.75">
      <c r="A11" s="17"/>
      <c r="B11" s="78" t="s">
        <v>169</v>
      </c>
      <c r="C11" s="487">
        <v>137280</v>
      </c>
      <c r="D11" s="249"/>
      <c r="E11" s="250">
        <v>84598</v>
      </c>
      <c r="F11" s="13"/>
      <c r="G11" s="13"/>
      <c r="H11" s="13"/>
      <c r="I11" s="13"/>
    </row>
    <row r="12" spans="1:34" s="18" customFormat="1" ht="21.75">
      <c r="A12" s="17"/>
      <c r="B12" s="78" t="s">
        <v>235</v>
      </c>
      <c r="C12" s="487">
        <v>0</v>
      </c>
      <c r="D12" s="79"/>
      <c r="E12" s="74">
        <v>3604</v>
      </c>
      <c r="F12" s="13"/>
      <c r="G12" s="13"/>
      <c r="H12" s="13"/>
      <c r="I12" s="13"/>
    </row>
    <row r="13" spans="1:34" s="18" customFormat="1" ht="21.75">
      <c r="A13" s="17"/>
      <c r="B13" s="78" t="s">
        <v>74</v>
      </c>
      <c r="C13" s="487">
        <v>0</v>
      </c>
      <c r="D13" s="79"/>
      <c r="E13" s="74">
        <v>7880</v>
      </c>
      <c r="F13" s="13"/>
      <c r="G13" s="13"/>
      <c r="H13" s="13"/>
      <c r="I13" s="13"/>
    </row>
    <row r="14" spans="1:34" s="18" customFormat="1" ht="21.75">
      <c r="A14" s="17"/>
      <c r="B14" s="78" t="s">
        <v>75</v>
      </c>
      <c r="C14" s="91">
        <v>154635</v>
      </c>
      <c r="D14" s="79"/>
      <c r="E14" s="91">
        <v>32020</v>
      </c>
      <c r="F14" s="13"/>
      <c r="G14" s="13"/>
      <c r="H14" s="13"/>
      <c r="I14" s="13"/>
    </row>
    <row r="15" spans="1:34" s="18" customFormat="1" ht="21.75">
      <c r="A15" s="17"/>
      <c r="B15" s="78" t="s">
        <v>1</v>
      </c>
      <c r="C15" s="92">
        <f>SUM(C10:C14)</f>
        <v>607093</v>
      </c>
      <c r="D15" s="79"/>
      <c r="E15" s="74">
        <f>SUM(E10:E14)</f>
        <v>375528</v>
      </c>
      <c r="F15" s="13"/>
      <c r="G15" s="13"/>
      <c r="H15" s="13"/>
      <c r="I15" s="13"/>
    </row>
    <row r="16" spans="1:34" s="18" customFormat="1">
      <c r="A16" s="17"/>
      <c r="B16" s="76" t="s">
        <v>2</v>
      </c>
      <c r="C16" s="487"/>
      <c r="D16" s="79"/>
      <c r="E16" s="79"/>
      <c r="F16" s="13"/>
      <c r="G16" s="13"/>
      <c r="H16" s="13"/>
      <c r="I16" s="13"/>
    </row>
    <row r="17" spans="1:9" s="18" customFormat="1" ht="21.75">
      <c r="A17" s="17"/>
      <c r="B17" s="78" t="s">
        <v>3</v>
      </c>
      <c r="C17" s="359">
        <v>-167006</v>
      </c>
      <c r="D17" s="79"/>
      <c r="E17" s="359">
        <v>-135003</v>
      </c>
      <c r="F17" s="13"/>
      <c r="G17" s="13"/>
      <c r="H17" s="13"/>
      <c r="I17" s="13"/>
    </row>
    <row r="18" spans="1:9" s="18" customFormat="1" ht="21.75">
      <c r="A18" s="17"/>
      <c r="B18" s="78" t="s">
        <v>4</v>
      </c>
      <c r="C18" s="359">
        <v>-83310</v>
      </c>
      <c r="D18" s="79"/>
      <c r="E18" s="359">
        <v>-69339</v>
      </c>
      <c r="F18" s="13"/>
      <c r="G18" s="13"/>
      <c r="H18" s="13"/>
      <c r="I18" s="13"/>
    </row>
    <row r="19" spans="1:9" s="18" customFormat="1" ht="21.75">
      <c r="A19" s="17"/>
      <c r="B19" s="78" t="s">
        <v>76</v>
      </c>
      <c r="C19" s="359">
        <v>-5395</v>
      </c>
      <c r="D19" s="79"/>
      <c r="E19" s="359">
        <v>-4496</v>
      </c>
      <c r="F19" s="13"/>
      <c r="G19" s="13"/>
      <c r="H19" s="13"/>
      <c r="I19" s="13"/>
    </row>
    <row r="20" spans="1:9" s="18" customFormat="1" ht="21.75">
      <c r="A20" s="17"/>
      <c r="B20" s="78" t="s">
        <v>7</v>
      </c>
      <c r="C20" s="497">
        <v>-350782</v>
      </c>
      <c r="D20" s="469"/>
      <c r="E20" s="497">
        <v>-171654</v>
      </c>
      <c r="F20" s="13"/>
      <c r="G20" s="13"/>
      <c r="H20" s="13"/>
      <c r="I20" s="13"/>
    </row>
    <row r="21" spans="1:9" s="18" customFormat="1" ht="21.75">
      <c r="A21" s="17"/>
      <c r="B21" s="78" t="s">
        <v>8</v>
      </c>
      <c r="C21" s="498">
        <f>C17+C18+C19+C20</f>
        <v>-606493</v>
      </c>
      <c r="D21" s="303"/>
      <c r="E21" s="498">
        <f t="shared" ref="E21" si="0">E17+E18+E19+E20</f>
        <v>-380492</v>
      </c>
      <c r="F21" s="13"/>
      <c r="G21" s="13"/>
      <c r="H21" s="13"/>
      <c r="I21" s="13"/>
    </row>
    <row r="22" spans="1:9" s="18" customFormat="1" ht="21.75">
      <c r="A22" s="17"/>
      <c r="B22" s="78" t="s">
        <v>84</v>
      </c>
      <c r="C22" s="92">
        <f>C21+C15</f>
        <v>600</v>
      </c>
      <c r="D22" s="475"/>
      <c r="E22" s="92">
        <f t="shared" ref="E22" si="1">E21+E15</f>
        <v>-4964</v>
      </c>
      <c r="F22" s="13"/>
      <c r="G22" s="13"/>
      <c r="H22" s="13"/>
      <c r="I22" s="13"/>
    </row>
    <row r="23" spans="1:9" s="18" customFormat="1" ht="21.75">
      <c r="A23" s="17"/>
      <c r="B23" s="78" t="s">
        <v>86</v>
      </c>
      <c r="C23" s="91">
        <v>3500</v>
      </c>
      <c r="D23" s="469"/>
      <c r="E23" s="91">
        <v>8464</v>
      </c>
      <c r="F23" s="13"/>
      <c r="G23" s="13"/>
      <c r="H23" s="13"/>
      <c r="I23" s="13"/>
    </row>
    <row r="24" spans="1:9" s="18" customFormat="1" ht="21.75" customHeight="1" thickBot="1">
      <c r="A24" s="17"/>
      <c r="B24" s="78" t="s">
        <v>85</v>
      </c>
      <c r="C24" s="111">
        <f>C22+C23</f>
        <v>4100</v>
      </c>
      <c r="D24" s="475"/>
      <c r="E24" s="111">
        <f t="shared" ref="E24" si="2">E22+E23</f>
        <v>3500</v>
      </c>
      <c r="F24" s="13"/>
      <c r="G24" s="13"/>
      <c r="H24" s="13"/>
      <c r="I24" s="13"/>
    </row>
    <row r="25" spans="1:9" s="18" customFormat="1" ht="21.75" customHeight="1" thickTop="1">
      <c r="A25" s="17"/>
      <c r="B25" s="78"/>
      <c r="C25" s="487"/>
      <c r="D25" s="469"/>
      <c r="E25" s="396"/>
      <c r="F25" s="13"/>
      <c r="G25" s="13"/>
      <c r="H25" s="13"/>
      <c r="I25" s="13"/>
    </row>
    <row r="26" spans="1:9" s="18" customFormat="1" ht="21.75" customHeight="1">
      <c r="A26" s="17"/>
      <c r="B26" s="78"/>
      <c r="C26" s="487"/>
      <c r="D26" s="394"/>
      <c r="E26" s="396"/>
      <c r="F26" s="13"/>
      <c r="G26" s="13"/>
      <c r="H26" s="13"/>
      <c r="I26" s="13"/>
    </row>
    <row r="27" spans="1:9" s="18" customFormat="1" ht="21.75" customHeight="1">
      <c r="A27" s="17"/>
      <c r="B27" s="78"/>
      <c r="C27" s="487"/>
      <c r="D27" s="394"/>
      <c r="E27" s="396"/>
      <c r="F27" s="13"/>
      <c r="G27" s="13"/>
      <c r="H27" s="13"/>
      <c r="I27" s="13"/>
    </row>
    <row r="28" spans="1:9" s="18" customFormat="1" ht="21" customHeight="1">
      <c r="A28" s="17"/>
      <c r="B28" s="78"/>
      <c r="C28" s="487"/>
      <c r="D28" s="394"/>
      <c r="E28" s="396"/>
      <c r="F28" s="13"/>
      <c r="G28" s="13"/>
      <c r="H28" s="13"/>
      <c r="I28" s="13"/>
    </row>
    <row r="29" spans="1:9" s="18" customFormat="1" ht="21" customHeight="1">
      <c r="A29" s="17"/>
      <c r="B29" s="78"/>
      <c r="C29" s="487"/>
      <c r="D29" s="394"/>
      <c r="E29" s="396"/>
      <c r="F29" s="13"/>
      <c r="G29" s="13"/>
      <c r="H29" s="13"/>
      <c r="I29" s="13"/>
    </row>
    <row r="30" spans="1:9" s="18" customFormat="1" ht="21.75" customHeight="1">
      <c r="A30" s="17"/>
      <c r="B30" s="78"/>
      <c r="C30" s="487"/>
      <c r="D30" s="394"/>
      <c r="E30" s="396"/>
      <c r="F30" s="13"/>
      <c r="G30" s="13"/>
      <c r="H30" s="13"/>
      <c r="I30" s="13"/>
    </row>
    <row r="31" spans="1:9" s="18" customFormat="1" ht="21.75" customHeight="1">
      <c r="A31" s="17"/>
      <c r="B31" s="78"/>
      <c r="C31" s="487"/>
      <c r="D31" s="394"/>
      <c r="E31" s="396"/>
      <c r="F31" s="13"/>
      <c r="G31" s="13"/>
      <c r="H31" s="13"/>
      <c r="I31" s="13"/>
    </row>
    <row r="32" spans="1:9" s="18" customFormat="1" ht="45.75" customHeight="1">
      <c r="A32" s="17"/>
      <c r="B32" s="638">
        <v>15</v>
      </c>
      <c r="C32" s="638"/>
      <c r="D32" s="638"/>
      <c r="E32" s="638"/>
      <c r="F32" s="13"/>
      <c r="G32" s="13"/>
      <c r="H32" s="13"/>
      <c r="I32" s="13"/>
    </row>
    <row r="33" spans="1:10" s="18" customFormat="1" ht="21.75">
      <c r="A33" s="17"/>
      <c r="B33" s="20"/>
      <c r="C33" s="19"/>
      <c r="D33" s="19"/>
      <c r="E33" s="19"/>
      <c r="F33" s="13"/>
      <c r="G33" s="13"/>
      <c r="H33" s="13"/>
      <c r="I33" s="13"/>
    </row>
    <row r="34" spans="1:10">
      <c r="A34" s="11"/>
      <c r="B34" s="14"/>
      <c r="C34" s="93"/>
      <c r="D34" s="93"/>
      <c r="E34" s="93"/>
      <c r="F34" s="94"/>
      <c r="G34" s="94"/>
      <c r="H34" s="94"/>
      <c r="I34" s="94"/>
      <c r="J34" s="95"/>
    </row>
    <row r="35" spans="1:10">
      <c r="A35" s="11"/>
      <c r="B35" s="15"/>
      <c r="C35" s="94"/>
      <c r="D35" s="94"/>
      <c r="E35" s="94"/>
      <c r="F35" s="600"/>
      <c r="G35" s="600"/>
      <c r="H35" s="600"/>
      <c r="I35" s="600"/>
      <c r="J35" s="95"/>
    </row>
    <row r="36" spans="1:10">
      <c r="A36" s="11"/>
      <c r="B36" s="15"/>
      <c r="C36" s="94"/>
      <c r="D36" s="94"/>
      <c r="E36" s="94"/>
      <c r="F36" s="600"/>
      <c r="G36" s="600"/>
      <c r="H36" s="600"/>
      <c r="I36" s="600"/>
      <c r="J36" s="95"/>
    </row>
    <row r="37" spans="1:10">
      <c r="C37" s="95"/>
      <c r="D37" s="95"/>
      <c r="E37" s="95"/>
      <c r="F37" s="95"/>
      <c r="G37" s="95"/>
      <c r="H37" s="95"/>
      <c r="I37" s="95"/>
      <c r="J37" s="95"/>
    </row>
    <row r="38" spans="1:10">
      <c r="C38" s="95"/>
      <c r="D38" s="95"/>
      <c r="E38" s="95"/>
      <c r="F38" s="95"/>
      <c r="G38" s="95"/>
      <c r="H38" s="95"/>
      <c r="I38" s="95"/>
      <c r="J38" s="95"/>
    </row>
    <row r="39" spans="1:10">
      <c r="C39" s="95"/>
      <c r="D39" s="95"/>
      <c r="E39" s="95"/>
      <c r="F39" s="95"/>
      <c r="G39" s="95"/>
      <c r="H39" s="95"/>
      <c r="I39" s="95"/>
      <c r="J39" s="95"/>
    </row>
  </sheetData>
  <mergeCells count="9">
    <mergeCell ref="A1:E1"/>
    <mergeCell ref="A2:E2"/>
    <mergeCell ref="A3:E3"/>
    <mergeCell ref="F36:I36"/>
    <mergeCell ref="F35:I35"/>
    <mergeCell ref="B5:B7"/>
    <mergeCell ref="C5:C7"/>
    <mergeCell ref="E5:E7"/>
    <mergeCell ref="B32:E32"/>
  </mergeCells>
  <pageMargins left="0.19685039370078741" right="0.98425196850393704" top="0.39370078740157483" bottom="0.39370078740157483"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dimension ref="A1:AH28"/>
  <sheetViews>
    <sheetView rightToLeft="1" view="pageBreakPreview" topLeftCell="A10" zoomScale="85" zoomScaleNormal="120" zoomScaleSheetLayoutView="85" workbookViewId="0">
      <selection activeCell="G17" sqref="G17"/>
    </sheetView>
  </sheetViews>
  <sheetFormatPr defaultRowHeight="15"/>
  <cols>
    <col min="1" max="1" width="26.42578125" style="154" customWidth="1"/>
    <col min="2" max="2" width="8.7109375" style="154" customWidth="1"/>
    <col min="3" max="3" width="7.5703125" style="154" customWidth="1"/>
    <col min="4" max="4" width="7.28515625" style="154" customWidth="1"/>
    <col min="5" max="5" width="3.28515625" style="154" customWidth="1"/>
    <col min="6" max="6" width="13.42578125" style="154" customWidth="1"/>
    <col min="7" max="7" width="3.28515625" style="154" customWidth="1"/>
    <col min="8" max="8" width="0.42578125" style="154" customWidth="1"/>
    <col min="9" max="9" width="7" style="154" customWidth="1"/>
    <col min="10" max="10" width="7.5703125" style="154" bestFit="1" customWidth="1"/>
    <col min="11" max="11" width="7.5703125" style="154" customWidth="1"/>
    <col min="12" max="12" width="14" style="154" customWidth="1"/>
    <col min="13" max="13" width="2.28515625" style="154" customWidth="1"/>
    <col min="14" max="16384" width="9.140625" style="154"/>
  </cols>
  <sheetData>
    <row r="1" spans="1:34" s="221" customFormat="1" ht="15.75" customHeight="1">
      <c r="A1" s="515" t="s">
        <v>181</v>
      </c>
      <c r="B1" s="515"/>
      <c r="C1" s="515"/>
      <c r="D1" s="515"/>
      <c r="E1" s="515"/>
      <c r="F1" s="515"/>
      <c r="G1" s="515"/>
      <c r="H1" s="515"/>
      <c r="I1" s="515"/>
      <c r="J1" s="515"/>
      <c r="K1" s="515"/>
      <c r="L1" s="515"/>
      <c r="M1" s="358"/>
      <c r="N1" s="358"/>
      <c r="O1" s="358"/>
      <c r="P1" s="358"/>
      <c r="Q1" s="358"/>
      <c r="R1" s="358"/>
      <c r="S1" s="358"/>
      <c r="T1" s="358"/>
      <c r="U1" s="358"/>
      <c r="V1" s="358"/>
      <c r="W1" s="358"/>
      <c r="X1" s="358"/>
      <c r="Y1" s="358"/>
      <c r="Z1" s="358"/>
      <c r="AA1" s="358"/>
      <c r="AB1" s="358"/>
      <c r="AC1" s="358"/>
      <c r="AD1" s="358"/>
      <c r="AE1" s="358"/>
      <c r="AF1" s="358"/>
      <c r="AG1" s="358"/>
      <c r="AH1" s="358"/>
    </row>
    <row r="2" spans="1:34" s="221" customFormat="1" ht="15.75" customHeight="1">
      <c r="A2" s="515" t="s">
        <v>242</v>
      </c>
      <c r="B2" s="515"/>
      <c r="C2" s="515"/>
      <c r="D2" s="515"/>
      <c r="E2" s="515"/>
      <c r="F2" s="515"/>
      <c r="G2" s="515"/>
      <c r="H2" s="515"/>
      <c r="I2" s="515"/>
      <c r="J2" s="515"/>
      <c r="K2" s="515"/>
      <c r="L2" s="515"/>
      <c r="M2" s="358"/>
      <c r="N2" s="358"/>
      <c r="O2" s="358"/>
      <c r="P2" s="358"/>
      <c r="Q2" s="358"/>
      <c r="R2" s="358"/>
      <c r="S2" s="358"/>
      <c r="T2" s="358"/>
      <c r="U2" s="358"/>
      <c r="V2" s="358"/>
      <c r="W2" s="358"/>
      <c r="X2" s="358"/>
      <c r="Y2" s="358"/>
      <c r="Z2" s="358"/>
      <c r="AA2" s="358"/>
      <c r="AB2" s="358"/>
      <c r="AC2" s="358"/>
      <c r="AD2" s="358"/>
      <c r="AE2" s="358"/>
      <c r="AF2" s="358"/>
      <c r="AG2" s="358"/>
      <c r="AH2" s="358"/>
    </row>
    <row r="3" spans="1:34" s="221" customFormat="1" ht="15.75" customHeight="1">
      <c r="A3" s="515" t="s">
        <v>263</v>
      </c>
      <c r="B3" s="515"/>
      <c r="C3" s="515"/>
      <c r="D3" s="515"/>
      <c r="E3" s="515"/>
      <c r="F3" s="515"/>
      <c r="G3" s="515"/>
      <c r="H3" s="515"/>
      <c r="I3" s="515"/>
      <c r="J3" s="515"/>
      <c r="K3" s="515"/>
      <c r="L3" s="515"/>
      <c r="M3" s="358"/>
      <c r="N3" s="358"/>
      <c r="O3" s="358"/>
      <c r="P3" s="358"/>
      <c r="Q3" s="358"/>
      <c r="R3" s="358"/>
      <c r="S3" s="358"/>
      <c r="T3" s="358"/>
      <c r="U3" s="358"/>
      <c r="V3" s="358"/>
      <c r="W3" s="358"/>
      <c r="X3" s="358"/>
      <c r="Y3" s="358"/>
      <c r="Z3" s="358"/>
      <c r="AA3" s="358"/>
      <c r="AB3" s="358"/>
      <c r="AC3" s="358"/>
      <c r="AD3" s="358"/>
      <c r="AE3" s="358"/>
      <c r="AF3" s="358"/>
      <c r="AG3" s="358"/>
      <c r="AH3" s="358"/>
    </row>
    <row r="4" spans="1:34" ht="32.25" customHeight="1">
      <c r="A4" s="640"/>
      <c r="B4" s="641"/>
      <c r="C4" s="641"/>
      <c r="D4" s="641"/>
      <c r="E4" s="641"/>
      <c r="F4" s="641"/>
      <c r="G4" s="641"/>
      <c r="H4" s="641"/>
      <c r="I4" s="641"/>
      <c r="J4" s="641"/>
      <c r="K4" s="641"/>
      <c r="L4" s="641"/>
    </row>
    <row r="5" spans="1:34" ht="22.5">
      <c r="A5" s="597" t="s">
        <v>158</v>
      </c>
      <c r="B5" s="598"/>
      <c r="C5" s="598"/>
      <c r="D5" s="598"/>
      <c r="E5" s="598"/>
      <c r="F5" s="598"/>
      <c r="G5" s="598"/>
      <c r="H5" s="598"/>
      <c r="I5" s="598"/>
      <c r="J5" s="598"/>
      <c r="K5" s="598"/>
      <c r="L5" s="598"/>
    </row>
    <row r="6" spans="1:34" ht="18" customHeight="1">
      <c r="A6" s="155"/>
      <c r="B6" s="565" t="s">
        <v>264</v>
      </c>
      <c r="C6" s="565"/>
      <c r="D6" s="565"/>
      <c r="E6" s="565"/>
      <c r="F6" s="565"/>
      <c r="G6" s="62"/>
      <c r="H6" s="209"/>
      <c r="I6" s="565" t="s">
        <v>188</v>
      </c>
      <c r="J6" s="565"/>
      <c r="K6" s="565"/>
      <c r="L6" s="565"/>
    </row>
    <row r="7" spans="1:34" ht="12" customHeight="1">
      <c r="A7" s="5"/>
      <c r="B7" s="5"/>
      <c r="C7" s="5"/>
      <c r="D7" s="5"/>
      <c r="E7" s="5"/>
      <c r="F7" s="130"/>
      <c r="G7" s="62"/>
      <c r="H7" s="209"/>
      <c r="I7" s="209"/>
      <c r="J7" s="209"/>
      <c r="K7" s="209"/>
      <c r="L7" s="130"/>
    </row>
    <row r="8" spans="1:34" s="157" customFormat="1" ht="36.75" customHeight="1">
      <c r="A8" s="9"/>
      <c r="B8" s="236" t="s">
        <v>40</v>
      </c>
      <c r="C8" s="236" t="s">
        <v>9</v>
      </c>
      <c r="D8" s="236" t="s">
        <v>149</v>
      </c>
      <c r="E8" s="237"/>
      <c r="F8" s="236" t="s">
        <v>164</v>
      </c>
      <c r="G8" s="238"/>
      <c r="H8" s="238"/>
      <c r="I8" s="236" t="s">
        <v>40</v>
      </c>
      <c r="J8" s="236" t="s">
        <v>9</v>
      </c>
      <c r="K8" s="236" t="s">
        <v>149</v>
      </c>
      <c r="L8" s="236" t="s">
        <v>164</v>
      </c>
    </row>
    <row r="9" spans="1:34" s="157" customFormat="1" ht="22.5">
      <c r="A9" s="76" t="s">
        <v>121</v>
      </c>
      <c r="B9" s="49"/>
      <c r="C9" s="49"/>
      <c r="D9" s="49"/>
      <c r="E9" s="49"/>
      <c r="F9" s="49"/>
      <c r="G9" s="49"/>
      <c r="H9" s="49"/>
      <c r="I9" s="49"/>
      <c r="J9" s="49"/>
      <c r="K9" s="49"/>
      <c r="L9" s="49"/>
    </row>
    <row r="10" spans="1:34" s="157" customFormat="1" ht="21.75">
      <c r="A10" s="78" t="s">
        <v>122</v>
      </c>
      <c r="B10" s="49" t="s">
        <v>199</v>
      </c>
      <c r="C10" s="49">
        <v>3295000</v>
      </c>
      <c r="D10" s="49">
        <v>26500</v>
      </c>
      <c r="E10" s="158"/>
      <c r="F10" s="49">
        <v>87318</v>
      </c>
      <c r="G10" s="158"/>
      <c r="H10" s="158"/>
      <c r="I10" s="49" t="s">
        <v>200</v>
      </c>
      <c r="J10" s="49">
        <v>2730000</v>
      </c>
      <c r="K10" s="49">
        <v>25000</v>
      </c>
      <c r="L10" s="49">
        <v>68250</v>
      </c>
    </row>
    <row r="11" spans="1:34" s="157" customFormat="1" ht="21.75">
      <c r="A11" s="78" t="s">
        <v>123</v>
      </c>
      <c r="B11" s="49"/>
      <c r="C11" s="159">
        <f>C10</f>
        <v>3295000</v>
      </c>
      <c r="D11" s="49"/>
      <c r="E11" s="158"/>
      <c r="F11" s="159">
        <f>F10</f>
        <v>87318</v>
      </c>
      <c r="G11" s="158"/>
      <c r="H11" s="158"/>
      <c r="I11" s="49" t="s">
        <v>150</v>
      </c>
      <c r="J11" s="159">
        <f>J10</f>
        <v>2730000</v>
      </c>
      <c r="K11" s="158"/>
      <c r="L11" s="159">
        <f>L10</f>
        <v>68250</v>
      </c>
    </row>
    <row r="12" spans="1:34" s="157" customFormat="1" ht="22.5">
      <c r="A12" s="76" t="s">
        <v>124</v>
      </c>
      <c r="B12" s="158"/>
      <c r="C12" s="158"/>
      <c r="D12" s="158"/>
      <c r="E12" s="158"/>
      <c r="F12" s="49"/>
      <c r="G12" s="158"/>
      <c r="H12" s="158"/>
      <c r="I12" s="158"/>
      <c r="J12" s="158"/>
      <c r="K12" s="158"/>
      <c r="L12" s="49"/>
    </row>
    <row r="13" spans="1:34" s="157" customFormat="1" ht="21.75">
      <c r="A13" s="78" t="s">
        <v>125</v>
      </c>
      <c r="B13" s="49" t="s">
        <v>206</v>
      </c>
      <c r="C13" s="49">
        <v>90000</v>
      </c>
      <c r="D13" s="49">
        <v>41500</v>
      </c>
      <c r="E13" s="158"/>
      <c r="F13" s="49">
        <v>3735</v>
      </c>
      <c r="G13" s="158"/>
      <c r="H13" s="158"/>
      <c r="I13" s="49" t="s">
        <v>206</v>
      </c>
      <c r="J13" s="49">
        <v>150000</v>
      </c>
      <c r="K13" s="49">
        <v>33239</v>
      </c>
      <c r="L13" s="49">
        <v>4986</v>
      </c>
    </row>
    <row r="14" spans="1:34" s="157" customFormat="1" ht="21.75">
      <c r="A14" s="78" t="s">
        <v>278</v>
      </c>
      <c r="B14" s="49"/>
      <c r="C14" s="49">
        <v>430000</v>
      </c>
      <c r="D14" s="49">
        <v>41500</v>
      </c>
      <c r="E14" s="158"/>
      <c r="F14" s="49">
        <v>17845</v>
      </c>
      <c r="G14" s="158"/>
      <c r="H14" s="158"/>
      <c r="I14" s="49"/>
      <c r="J14" s="49">
        <v>280077</v>
      </c>
      <c r="K14" s="49">
        <v>33239</v>
      </c>
      <c r="L14" s="49">
        <v>9310</v>
      </c>
    </row>
    <row r="15" spans="1:34" s="157" customFormat="1" ht="21.75">
      <c r="A15" s="78" t="s">
        <v>126</v>
      </c>
      <c r="B15" s="49" t="s">
        <v>206</v>
      </c>
      <c r="C15" s="49">
        <v>700000</v>
      </c>
      <c r="D15" s="49">
        <v>41500</v>
      </c>
      <c r="E15" s="158"/>
      <c r="F15" s="49">
        <v>29050</v>
      </c>
      <c r="G15" s="158"/>
      <c r="H15" s="158"/>
      <c r="I15" s="49" t="s">
        <v>206</v>
      </c>
      <c r="J15" s="49">
        <v>323000</v>
      </c>
      <c r="K15" s="49">
        <v>33239</v>
      </c>
      <c r="L15" s="49">
        <v>10736</v>
      </c>
    </row>
    <row r="16" spans="1:34" s="157" customFormat="1" ht="21.75">
      <c r="A16" s="78" t="s">
        <v>127</v>
      </c>
      <c r="B16" s="49"/>
      <c r="C16" s="159">
        <f>SUM(C13:C15)</f>
        <v>1220000</v>
      </c>
      <c r="D16" s="49">
        <v>41500</v>
      </c>
      <c r="E16" s="158"/>
      <c r="F16" s="159">
        <f>SUM(F13:F15)</f>
        <v>50630</v>
      </c>
      <c r="G16" s="158"/>
      <c r="H16" s="158"/>
      <c r="I16" s="49"/>
      <c r="J16" s="159">
        <f>SUM(J13:J15)</f>
        <v>753077</v>
      </c>
      <c r="K16" s="158"/>
      <c r="L16" s="159">
        <f>SUM(L13:L15)</f>
        <v>25032</v>
      </c>
    </row>
    <row r="17" spans="1:12" s="157" customFormat="1" ht="22.5" thickBot="1">
      <c r="A17" s="78" t="s">
        <v>128</v>
      </c>
      <c r="B17" s="49"/>
      <c r="C17" s="159">
        <f>C11-C16</f>
        <v>2075000</v>
      </c>
      <c r="D17" s="49"/>
      <c r="E17" s="158"/>
      <c r="F17" s="160">
        <f>F11-F16</f>
        <v>36688</v>
      </c>
      <c r="G17" s="158"/>
      <c r="H17" s="158"/>
      <c r="I17" s="49"/>
      <c r="J17" s="159">
        <f>J11-J16</f>
        <v>1976923</v>
      </c>
      <c r="K17" s="158"/>
      <c r="L17" s="160">
        <f>L11-L16</f>
        <v>43218</v>
      </c>
    </row>
    <row r="18" spans="1:12" ht="15.75" thickTop="1">
      <c r="A18" s="5"/>
      <c r="B18" s="5"/>
      <c r="C18" s="5"/>
      <c r="D18" s="5"/>
      <c r="E18" s="5"/>
      <c r="F18" s="5"/>
      <c r="G18" s="5"/>
      <c r="H18" s="5"/>
      <c r="I18" s="5"/>
      <c r="J18" s="5"/>
      <c r="K18" s="5"/>
      <c r="L18" s="5"/>
    </row>
    <row r="19" spans="1:12">
      <c r="A19" s="5"/>
      <c r="B19" s="5"/>
      <c r="C19" s="5"/>
      <c r="D19" s="5"/>
      <c r="E19" s="5"/>
      <c r="F19" s="5"/>
      <c r="G19" s="5"/>
      <c r="H19" s="5"/>
      <c r="I19" s="5"/>
      <c r="J19" s="5"/>
      <c r="K19" s="5"/>
      <c r="L19" s="5"/>
    </row>
    <row r="20" spans="1:12">
      <c r="A20" s="5"/>
      <c r="B20" s="5"/>
      <c r="C20" s="5"/>
      <c r="D20" s="5"/>
      <c r="E20" s="5"/>
      <c r="F20" s="5"/>
      <c r="G20" s="5"/>
      <c r="H20" s="5"/>
      <c r="I20" s="5"/>
      <c r="J20" s="5"/>
      <c r="K20" s="5"/>
      <c r="L20" s="5"/>
    </row>
    <row r="21" spans="1:12">
      <c r="A21" s="5"/>
      <c r="B21" s="5"/>
      <c r="C21" s="5"/>
      <c r="D21" s="5"/>
      <c r="E21" s="5"/>
      <c r="F21" s="5"/>
      <c r="G21" s="5"/>
      <c r="H21" s="5"/>
      <c r="I21" s="5"/>
      <c r="J21" s="5"/>
      <c r="K21" s="5"/>
      <c r="L21" s="5"/>
    </row>
    <row r="22" spans="1:12">
      <c r="A22" s="5"/>
      <c r="B22" s="5"/>
      <c r="C22" s="5"/>
      <c r="D22" s="5"/>
      <c r="E22" s="5"/>
      <c r="F22" s="5"/>
      <c r="G22" s="5"/>
      <c r="H22" s="5"/>
      <c r="I22" s="5"/>
      <c r="J22" s="5"/>
      <c r="K22" s="5"/>
      <c r="L22" s="5"/>
    </row>
    <row r="23" spans="1:12">
      <c r="A23" s="5"/>
      <c r="B23" s="5"/>
      <c r="C23" s="5"/>
      <c r="D23" s="5"/>
      <c r="E23" s="5"/>
      <c r="F23" s="5"/>
      <c r="G23" s="5"/>
      <c r="H23" s="5"/>
      <c r="I23" s="5"/>
      <c r="J23" s="5"/>
      <c r="K23" s="5"/>
      <c r="L23" s="5"/>
    </row>
    <row r="24" spans="1:12">
      <c r="A24" s="5"/>
      <c r="B24" s="5"/>
      <c r="C24" s="5"/>
      <c r="D24" s="5"/>
      <c r="E24" s="5"/>
      <c r="F24" s="5"/>
      <c r="G24" s="5"/>
      <c r="H24" s="5"/>
      <c r="I24" s="5"/>
      <c r="J24" s="5"/>
      <c r="K24" s="5"/>
      <c r="L24" s="5"/>
    </row>
    <row r="25" spans="1:12">
      <c r="A25" s="5"/>
      <c r="B25" s="5"/>
      <c r="C25" s="5"/>
      <c r="D25" s="5"/>
      <c r="E25" s="5"/>
      <c r="F25" s="5"/>
      <c r="G25" s="5"/>
      <c r="H25" s="5"/>
      <c r="I25" s="5"/>
      <c r="J25" s="5"/>
      <c r="K25" s="5"/>
      <c r="L25" s="5"/>
    </row>
    <row r="26" spans="1:12">
      <c r="A26" s="5"/>
      <c r="B26" s="5"/>
      <c r="C26" s="5"/>
      <c r="D26" s="5"/>
      <c r="E26" s="5"/>
      <c r="F26" s="5"/>
      <c r="G26" s="5"/>
      <c r="H26" s="5"/>
      <c r="I26" s="5"/>
      <c r="J26" s="5"/>
      <c r="K26" s="5"/>
      <c r="L26" s="5"/>
    </row>
    <row r="27" spans="1:12">
      <c r="A27" s="5"/>
      <c r="B27" s="5"/>
      <c r="C27" s="5"/>
      <c r="D27" s="5"/>
      <c r="E27" s="5"/>
      <c r="F27" s="5"/>
      <c r="G27" s="5"/>
      <c r="H27" s="5"/>
      <c r="I27" s="5"/>
      <c r="J27" s="5"/>
      <c r="K27" s="5"/>
      <c r="L27" s="5"/>
    </row>
    <row r="28" spans="1:12" s="133" customFormat="1" ht="44.25" customHeight="1">
      <c r="A28" s="639">
        <v>16</v>
      </c>
      <c r="B28" s="639"/>
      <c r="C28" s="639"/>
      <c r="D28" s="639"/>
      <c r="E28" s="639"/>
      <c r="F28" s="639"/>
      <c r="G28" s="639"/>
      <c r="H28" s="639"/>
      <c r="I28" s="639"/>
      <c r="J28" s="639"/>
      <c r="K28" s="639"/>
      <c r="L28" s="639"/>
    </row>
  </sheetData>
  <mergeCells count="8">
    <mergeCell ref="A28:L28"/>
    <mergeCell ref="B6:F6"/>
    <mergeCell ref="A1:L1"/>
    <mergeCell ref="A2:L2"/>
    <mergeCell ref="A3:L3"/>
    <mergeCell ref="A4:L4"/>
    <mergeCell ref="A5:L5"/>
    <mergeCell ref="I6:L6"/>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dimension ref="A1:R63"/>
  <sheetViews>
    <sheetView rightToLeft="1" view="pageBreakPreview" topLeftCell="A31" zoomScale="120" zoomScaleNormal="110" zoomScaleSheetLayoutView="120" workbookViewId="0">
      <selection activeCell="F6" sqref="F6"/>
    </sheetView>
  </sheetViews>
  <sheetFormatPr defaultRowHeight="15.75"/>
  <cols>
    <col min="1" max="1" width="2" style="31" customWidth="1"/>
    <col min="2" max="2" width="30.7109375" style="30" customWidth="1"/>
    <col min="3" max="3" width="1.7109375" style="30" customWidth="1"/>
    <col min="4" max="4" width="10.42578125" style="30" customWidth="1"/>
    <col min="5" max="5" width="1.5703125" style="30" customWidth="1"/>
    <col min="6" max="6" width="9.140625" style="30" customWidth="1"/>
    <col min="7" max="7" width="2.28515625" style="30" customWidth="1"/>
    <col min="8" max="8" width="8.5703125" style="30" customWidth="1"/>
    <col min="9" max="9" width="1.85546875" style="30" customWidth="1"/>
    <col min="10" max="10" width="11.85546875" style="30" customWidth="1"/>
    <col min="11" max="11" width="2" style="30" customWidth="1"/>
    <col min="12" max="12" width="12.85546875" style="30" customWidth="1"/>
    <col min="13" max="13" width="1.28515625" style="30" customWidth="1"/>
    <col min="14" max="16" width="10.42578125" style="30" customWidth="1"/>
    <col min="17" max="17" width="31.85546875" style="30" customWidth="1"/>
    <col min="18" max="18" width="10.42578125" style="30" customWidth="1"/>
    <col min="19" max="19" width="12.28515625" style="30" customWidth="1"/>
    <col min="20" max="20" width="14" style="30" customWidth="1"/>
    <col min="21" max="16384" width="9.140625" style="30"/>
  </cols>
  <sheetData>
    <row r="1" spans="1:18" s="235" customFormat="1" ht="18" customHeight="1">
      <c r="B1" s="530" t="s">
        <v>240</v>
      </c>
      <c r="C1" s="530"/>
      <c r="D1" s="530"/>
      <c r="E1" s="530"/>
      <c r="F1" s="530"/>
      <c r="G1" s="530"/>
      <c r="H1" s="530"/>
      <c r="I1" s="530"/>
      <c r="J1" s="530"/>
      <c r="K1" s="530"/>
      <c r="L1" s="530"/>
    </row>
    <row r="2" spans="1:18" s="235" customFormat="1" ht="18" customHeight="1">
      <c r="B2" s="530" t="s">
        <v>205</v>
      </c>
      <c r="C2" s="530"/>
      <c r="D2" s="530"/>
      <c r="E2" s="530"/>
      <c r="F2" s="530"/>
      <c r="G2" s="530"/>
      <c r="H2" s="530"/>
      <c r="I2" s="530"/>
      <c r="J2" s="530"/>
      <c r="K2" s="530"/>
      <c r="L2" s="530"/>
    </row>
    <row r="3" spans="1:18" s="235" customFormat="1" ht="18" customHeight="1">
      <c r="B3" s="530" t="s">
        <v>288</v>
      </c>
      <c r="C3" s="530"/>
      <c r="D3" s="530"/>
      <c r="E3" s="530"/>
      <c r="F3" s="530"/>
      <c r="G3" s="530"/>
      <c r="H3" s="530"/>
      <c r="I3" s="530"/>
      <c r="J3" s="530"/>
      <c r="K3" s="530"/>
      <c r="L3" s="530"/>
    </row>
    <row r="4" spans="1:18" s="235" customFormat="1" ht="14.25" customHeight="1">
      <c r="B4" s="384"/>
      <c r="C4" s="384"/>
      <c r="D4" s="384"/>
      <c r="E4" s="384"/>
      <c r="F4" s="384"/>
      <c r="G4" s="384"/>
      <c r="H4" s="384"/>
      <c r="I4" s="384"/>
      <c r="J4" s="384"/>
      <c r="K4" s="384"/>
      <c r="L4" s="397" t="s">
        <v>209</v>
      </c>
    </row>
    <row r="5" spans="1:18" ht="21.75" customHeight="1">
      <c r="C5" s="43"/>
      <c r="D5" s="43"/>
      <c r="E5" s="43"/>
      <c r="F5" s="66" t="s">
        <v>82</v>
      </c>
      <c r="G5" s="61"/>
      <c r="H5" s="534" t="s">
        <v>264</v>
      </c>
      <c r="I5" s="534"/>
      <c r="J5" s="534"/>
      <c r="K5" s="58"/>
      <c r="L5" s="59" t="s">
        <v>188</v>
      </c>
      <c r="M5" s="60"/>
      <c r="N5" s="45"/>
      <c r="O5" s="45"/>
      <c r="P5" s="45"/>
      <c r="Q5" s="45"/>
      <c r="R5" s="29"/>
    </row>
    <row r="6" spans="1:18" s="81" customFormat="1" ht="28.5">
      <c r="A6" s="80"/>
      <c r="C6" s="65"/>
      <c r="D6" s="65"/>
      <c r="E6" s="65"/>
      <c r="F6" s="67"/>
      <c r="G6" s="65"/>
      <c r="H6" s="82" t="s">
        <v>69</v>
      </c>
      <c r="I6" s="68"/>
      <c r="J6" s="82" t="s">
        <v>69</v>
      </c>
      <c r="K6" s="69"/>
      <c r="L6" s="82" t="s">
        <v>69</v>
      </c>
      <c r="M6" s="71"/>
      <c r="N6" s="83"/>
      <c r="O6" s="83"/>
      <c r="P6" s="83"/>
      <c r="Q6" s="83"/>
      <c r="R6" s="84"/>
    </row>
    <row r="7" spans="1:18" s="70" customFormat="1" ht="21.75">
      <c r="A7" s="85"/>
      <c r="B7" s="385" t="s">
        <v>207</v>
      </c>
      <c r="C7" s="69"/>
      <c r="D7" s="69"/>
      <c r="E7" s="69"/>
      <c r="F7" s="73">
        <v>3</v>
      </c>
      <c r="G7" s="69"/>
      <c r="I7" s="68"/>
      <c r="J7" s="287">
        <v>420238</v>
      </c>
      <c r="K7" s="73"/>
      <c r="L7" s="287">
        <v>353466</v>
      </c>
      <c r="M7" s="71"/>
      <c r="N7" s="71"/>
      <c r="O7" s="71"/>
      <c r="P7" s="71"/>
      <c r="Q7" s="71"/>
      <c r="R7" s="87"/>
    </row>
    <row r="8" spans="1:18" s="70" customFormat="1" ht="21.75">
      <c r="A8" s="85"/>
      <c r="B8" s="385" t="s">
        <v>208</v>
      </c>
      <c r="C8" s="69"/>
      <c r="D8" s="69"/>
      <c r="E8" s="69"/>
      <c r="F8" s="73">
        <v>4</v>
      </c>
      <c r="G8" s="69"/>
      <c r="H8" s="73"/>
      <c r="I8" s="73"/>
      <c r="J8" s="281">
        <v>-330753</v>
      </c>
      <c r="K8" s="467"/>
      <c r="L8" s="281">
        <v>-263147</v>
      </c>
      <c r="M8" s="71"/>
      <c r="N8" s="71"/>
      <c r="O8" s="71"/>
      <c r="P8" s="71"/>
      <c r="Q8" s="71"/>
      <c r="R8" s="87"/>
    </row>
    <row r="9" spans="1:18" s="70" customFormat="1" ht="21.75">
      <c r="A9" s="85"/>
      <c r="B9" s="86" t="s">
        <v>41</v>
      </c>
      <c r="C9" s="69"/>
      <c r="D9" s="69"/>
      <c r="E9" s="69"/>
      <c r="F9" s="73"/>
      <c r="G9" s="69"/>
      <c r="H9" s="73"/>
      <c r="I9" s="73"/>
      <c r="J9" s="287">
        <f>J7+J8</f>
        <v>89485</v>
      </c>
      <c r="K9" s="287"/>
      <c r="L9" s="287">
        <f t="shared" ref="L9" si="0">L7+L8</f>
        <v>90319</v>
      </c>
      <c r="M9" s="71"/>
      <c r="N9" s="71"/>
      <c r="O9" s="71"/>
      <c r="P9" s="71"/>
      <c r="Q9" s="71"/>
      <c r="R9" s="87"/>
    </row>
    <row r="10" spans="1:18" s="70" customFormat="1" ht="21.75">
      <c r="A10" s="85"/>
      <c r="B10" s="86" t="s">
        <v>107</v>
      </c>
      <c r="C10" s="69"/>
      <c r="D10" s="69"/>
      <c r="E10" s="69"/>
      <c r="F10" s="73">
        <v>5</v>
      </c>
      <c r="G10" s="69"/>
      <c r="H10" s="282">
        <v>-33653</v>
      </c>
      <c r="I10" s="73"/>
      <c r="J10" s="72"/>
      <c r="K10" s="467"/>
      <c r="L10" s="284">
        <v>-27440</v>
      </c>
      <c r="M10" s="71"/>
      <c r="N10" s="71"/>
      <c r="O10" s="71"/>
      <c r="P10" s="71"/>
      <c r="Q10" s="71"/>
      <c r="R10" s="87"/>
    </row>
    <row r="11" spans="1:18" s="70" customFormat="1" ht="21.75">
      <c r="A11" s="85"/>
      <c r="B11" s="400" t="s">
        <v>220</v>
      </c>
      <c r="C11" s="69"/>
      <c r="D11" s="69"/>
      <c r="E11" s="69"/>
      <c r="F11" s="73">
        <v>6</v>
      </c>
      <c r="G11" s="69"/>
      <c r="H11" s="386">
        <v>2482</v>
      </c>
      <c r="I11" s="73"/>
      <c r="J11" s="72"/>
      <c r="K11" s="73"/>
      <c r="L11" s="398">
        <v>2070</v>
      </c>
      <c r="M11" s="71"/>
      <c r="N11" s="71"/>
      <c r="O11" s="71"/>
      <c r="P11" s="71"/>
      <c r="Q11" s="71"/>
      <c r="R11" s="87"/>
    </row>
    <row r="12" spans="1:18" s="70" customFormat="1" ht="21.75">
      <c r="A12" s="85"/>
      <c r="B12" s="86"/>
      <c r="C12" s="69"/>
      <c r="D12" s="69"/>
      <c r="E12" s="69"/>
      <c r="F12" s="73"/>
      <c r="G12" s="69"/>
      <c r="H12" s="68"/>
      <c r="I12" s="73"/>
      <c r="J12" s="317">
        <f>H10+H11</f>
        <v>-31171</v>
      </c>
      <c r="K12" s="73"/>
      <c r="L12" s="285">
        <f>L10+L11</f>
        <v>-25370</v>
      </c>
      <c r="M12" s="71"/>
      <c r="N12" s="71"/>
      <c r="O12" s="71"/>
      <c r="P12" s="71"/>
      <c r="Q12" s="71"/>
      <c r="R12" s="87"/>
    </row>
    <row r="13" spans="1:18" s="70" customFormat="1" ht="21.75">
      <c r="A13" s="85"/>
      <c r="B13" s="86" t="s">
        <v>42</v>
      </c>
      <c r="C13" s="69"/>
      <c r="D13" s="69"/>
      <c r="E13" s="69"/>
      <c r="F13" s="73"/>
      <c r="G13" s="69"/>
      <c r="H13" s="73"/>
      <c r="I13" s="73"/>
      <c r="J13" s="288">
        <f>J9+J12</f>
        <v>58314</v>
      </c>
      <c r="K13" s="73"/>
      <c r="L13" s="288">
        <f>L9+L12</f>
        <v>64949</v>
      </c>
      <c r="M13" s="71"/>
      <c r="N13" s="71"/>
      <c r="O13" s="71"/>
      <c r="P13" s="71"/>
      <c r="Q13" s="71"/>
      <c r="R13" s="87"/>
    </row>
    <row r="14" spans="1:18" s="70" customFormat="1" ht="21.75">
      <c r="A14" s="85"/>
      <c r="B14" s="86" t="s">
        <v>97</v>
      </c>
      <c r="C14" s="69"/>
      <c r="D14" s="69"/>
      <c r="E14" s="69"/>
      <c r="F14" s="73">
        <v>11</v>
      </c>
      <c r="G14" s="69"/>
      <c r="H14" s="285">
        <v>-11821</v>
      </c>
      <c r="I14" s="73"/>
      <c r="J14" s="285"/>
      <c r="K14" s="73"/>
      <c r="L14" s="284">
        <v>-5687</v>
      </c>
      <c r="M14" s="71"/>
      <c r="N14" s="71"/>
      <c r="O14" s="71"/>
      <c r="P14" s="71"/>
      <c r="Q14" s="71"/>
      <c r="R14" s="87"/>
    </row>
    <row r="15" spans="1:18" s="70" customFormat="1" ht="21.75">
      <c r="A15" s="85"/>
      <c r="B15" s="385" t="s">
        <v>210</v>
      </c>
      <c r="C15" s="69"/>
      <c r="D15" s="69"/>
      <c r="E15" s="69"/>
      <c r="F15" s="72">
        <v>8</v>
      </c>
      <c r="G15" s="69"/>
      <c r="H15" s="289">
        <v>8237</v>
      </c>
      <c r="I15" s="73"/>
      <c r="J15" s="287"/>
      <c r="K15" s="73"/>
      <c r="L15" s="398">
        <v>34043</v>
      </c>
      <c r="M15" s="71"/>
      <c r="N15" s="71"/>
      <c r="O15" s="71"/>
      <c r="P15" s="71"/>
      <c r="Q15" s="71"/>
      <c r="R15" s="87"/>
    </row>
    <row r="16" spans="1:18" s="70" customFormat="1" ht="21.75">
      <c r="A16" s="85"/>
      <c r="B16" s="445"/>
      <c r="C16" s="69"/>
      <c r="D16" s="69"/>
      <c r="E16" s="69"/>
      <c r="F16" s="72"/>
      <c r="G16" s="69"/>
      <c r="H16" s="287"/>
      <c r="I16" s="73"/>
      <c r="J16" s="285">
        <f>H14+H15</f>
        <v>-3584</v>
      </c>
      <c r="K16" s="73"/>
      <c r="L16" s="451">
        <f>L14+L15</f>
        <v>28356</v>
      </c>
      <c r="M16" s="71"/>
      <c r="N16" s="71"/>
      <c r="O16" s="71"/>
      <c r="P16" s="71"/>
      <c r="Q16" s="71"/>
      <c r="R16" s="87"/>
    </row>
    <row r="17" spans="1:18" s="70" customFormat="1" ht="21.75">
      <c r="A17" s="85"/>
      <c r="B17" s="385" t="s">
        <v>211</v>
      </c>
      <c r="C17" s="69"/>
      <c r="D17" s="69"/>
      <c r="E17" s="69"/>
      <c r="F17" s="69"/>
      <c r="G17" s="69"/>
      <c r="H17" s="73"/>
      <c r="I17" s="73"/>
      <c r="J17" s="286">
        <f>J13+J16</f>
        <v>54730</v>
      </c>
      <c r="K17" s="73"/>
      <c r="L17" s="286">
        <f>L13+L16</f>
        <v>93305</v>
      </c>
      <c r="M17" s="71"/>
      <c r="N17" s="71"/>
      <c r="O17" s="71"/>
      <c r="P17" s="71"/>
      <c r="Q17" s="71"/>
      <c r="R17" s="87"/>
    </row>
    <row r="18" spans="1:18" s="70" customFormat="1" ht="21.75">
      <c r="A18" s="85"/>
      <c r="B18" s="86" t="s">
        <v>43</v>
      </c>
      <c r="C18" s="69"/>
      <c r="D18" s="69"/>
      <c r="E18" s="69"/>
      <c r="F18" s="69"/>
      <c r="G18" s="69"/>
      <c r="H18" s="73"/>
      <c r="I18" s="73"/>
      <c r="J18" s="281">
        <v>-8977</v>
      </c>
      <c r="K18" s="73"/>
      <c r="L18" s="281">
        <v>-9157</v>
      </c>
      <c r="M18" s="71"/>
      <c r="N18" s="71"/>
      <c r="O18" s="71"/>
      <c r="P18" s="71"/>
      <c r="Q18" s="71"/>
      <c r="R18" s="87"/>
    </row>
    <row r="19" spans="1:18" s="70" customFormat="1" ht="22.5" thickBot="1">
      <c r="A19" s="85"/>
      <c r="B19" s="400" t="s">
        <v>44</v>
      </c>
      <c r="C19" s="69"/>
      <c r="D19" s="69"/>
      <c r="E19" s="69"/>
      <c r="F19" s="69"/>
      <c r="G19" s="69"/>
      <c r="H19" s="73"/>
      <c r="I19" s="73"/>
      <c r="J19" s="290">
        <f>J17+J18</f>
        <v>45753</v>
      </c>
      <c r="K19" s="73"/>
      <c r="L19" s="290">
        <f>L17+L18</f>
        <v>84148</v>
      </c>
      <c r="M19" s="71"/>
      <c r="N19" s="71"/>
      <c r="O19" s="71"/>
      <c r="P19" s="71"/>
      <c r="Q19" s="71"/>
      <c r="R19" s="87"/>
    </row>
    <row r="20" spans="1:18" s="70" customFormat="1" ht="22.5" thickTop="1">
      <c r="A20" s="85"/>
      <c r="B20" s="88"/>
      <c r="C20" s="69"/>
      <c r="D20" s="69"/>
      <c r="E20" s="69"/>
      <c r="F20" s="69"/>
      <c r="G20" s="69"/>
      <c r="H20" s="69"/>
      <c r="I20" s="69"/>
      <c r="J20" s="69"/>
      <c r="K20" s="69"/>
      <c r="L20" s="71"/>
      <c r="M20" s="71"/>
      <c r="N20" s="71"/>
      <c r="O20" s="71"/>
      <c r="P20" s="71"/>
      <c r="Q20" s="71"/>
      <c r="R20" s="87"/>
    </row>
    <row r="21" spans="1:18" s="70" customFormat="1" ht="47.25" customHeight="1">
      <c r="A21" s="85"/>
      <c r="B21" s="535" t="s">
        <v>83</v>
      </c>
      <c r="C21" s="535"/>
      <c r="D21" s="535"/>
      <c r="E21" s="535"/>
      <c r="F21" s="535"/>
      <c r="G21" s="535"/>
      <c r="H21" s="535"/>
      <c r="I21" s="535"/>
      <c r="J21" s="535"/>
      <c r="K21" s="535"/>
      <c r="L21" s="535"/>
      <c r="M21" s="535"/>
      <c r="N21" s="71"/>
      <c r="O21" s="71"/>
      <c r="P21" s="71"/>
      <c r="Q21" s="71"/>
      <c r="R21" s="87"/>
    </row>
    <row r="22" spans="1:18" s="70" customFormat="1" ht="21.75">
      <c r="A22" s="85"/>
      <c r="C22" s="69"/>
      <c r="D22" s="69"/>
      <c r="E22" s="69"/>
      <c r="F22" s="69"/>
      <c r="G22" s="69"/>
      <c r="H22" s="533"/>
      <c r="I22" s="533"/>
      <c r="J22" s="533"/>
      <c r="K22" s="416"/>
      <c r="L22" s="417"/>
      <c r="M22" s="71"/>
      <c r="N22" s="71"/>
      <c r="O22" s="71"/>
      <c r="P22" s="71"/>
      <c r="Q22" s="71"/>
      <c r="R22" s="87"/>
    </row>
    <row r="23" spans="1:18" s="70" customFormat="1" ht="21.75">
      <c r="A23" s="85"/>
      <c r="C23" s="69"/>
      <c r="D23" s="69"/>
      <c r="E23" s="69"/>
      <c r="F23" s="69"/>
      <c r="G23" s="69"/>
      <c r="H23" s="82"/>
      <c r="I23" s="68"/>
      <c r="J23" s="82"/>
      <c r="K23" s="416"/>
      <c r="L23" s="82"/>
      <c r="M23" s="71"/>
      <c r="N23" s="71"/>
      <c r="O23" s="71"/>
      <c r="P23" s="71"/>
      <c r="Q23" s="71"/>
      <c r="R23" s="87"/>
    </row>
    <row r="24" spans="1:18" s="70" customFormat="1" ht="21.75">
      <c r="A24" s="85"/>
      <c r="B24" s="385" t="s">
        <v>212</v>
      </c>
      <c r="C24" s="69"/>
      <c r="D24" s="69"/>
      <c r="E24" s="69"/>
      <c r="F24" s="69"/>
      <c r="G24" s="69"/>
      <c r="H24" s="68"/>
      <c r="I24" s="68"/>
      <c r="J24" s="287">
        <f>J19</f>
        <v>45753</v>
      </c>
      <c r="K24" s="73"/>
      <c r="L24" s="287">
        <f>L19</f>
        <v>84148</v>
      </c>
      <c r="M24" s="71"/>
      <c r="N24" s="71"/>
      <c r="O24" s="71"/>
      <c r="P24" s="71"/>
      <c r="Q24" s="71"/>
      <c r="R24" s="87"/>
    </row>
    <row r="25" spans="1:18" s="70" customFormat="1" ht="21.75">
      <c r="A25" s="85"/>
      <c r="B25" s="385" t="s">
        <v>213</v>
      </c>
      <c r="C25" s="69"/>
      <c r="D25" s="69"/>
      <c r="E25" s="69"/>
      <c r="F25" s="69"/>
      <c r="G25" s="69"/>
      <c r="H25" s="286">
        <f>L32</f>
        <v>96405</v>
      </c>
      <c r="I25" s="73"/>
      <c r="J25" s="73"/>
      <c r="K25" s="73"/>
      <c r="L25" s="291">
        <v>44249</v>
      </c>
      <c r="M25" s="71"/>
      <c r="N25" s="71"/>
      <c r="O25" s="71"/>
      <c r="P25" s="71"/>
      <c r="Q25" s="71"/>
      <c r="R25" s="87"/>
    </row>
    <row r="26" spans="1:18" s="70" customFormat="1" ht="21.75">
      <c r="A26" s="85"/>
      <c r="B26" s="86" t="s">
        <v>45</v>
      </c>
      <c r="C26" s="69"/>
      <c r="D26" s="69"/>
      <c r="E26" s="69"/>
      <c r="F26" s="69"/>
      <c r="G26" s="69"/>
      <c r="H26" s="143"/>
      <c r="I26" s="73"/>
      <c r="J26" s="73"/>
      <c r="K26" s="73"/>
      <c r="L26" s="283">
        <v>-23352</v>
      </c>
      <c r="M26" s="71"/>
      <c r="N26" s="71"/>
      <c r="O26" s="71"/>
      <c r="P26" s="71"/>
      <c r="Q26" s="71"/>
      <c r="R26" s="87"/>
    </row>
    <row r="27" spans="1:18" s="70" customFormat="1" ht="21.75">
      <c r="A27" s="85"/>
      <c r="B27" s="532" t="s">
        <v>214</v>
      </c>
      <c r="C27" s="532"/>
      <c r="D27" s="532"/>
      <c r="E27" s="69"/>
      <c r="F27" s="69"/>
      <c r="G27" s="69"/>
      <c r="H27" s="287"/>
      <c r="I27" s="73"/>
      <c r="J27" s="287">
        <f>H25+H26</f>
        <v>96405</v>
      </c>
      <c r="K27" s="73"/>
      <c r="L27" s="287">
        <f>L25+L26</f>
        <v>20897</v>
      </c>
      <c r="M27" s="71"/>
      <c r="N27" s="71"/>
      <c r="O27" s="71"/>
      <c r="P27" s="71"/>
      <c r="Q27" s="71"/>
      <c r="R27" s="87"/>
    </row>
    <row r="28" spans="1:18" s="70" customFormat="1" ht="21.75">
      <c r="A28" s="85"/>
      <c r="B28" s="385" t="s">
        <v>215</v>
      </c>
      <c r="C28" s="69"/>
      <c r="D28" s="286"/>
      <c r="E28" s="69"/>
      <c r="F28" s="69"/>
      <c r="G28" s="69"/>
      <c r="H28" s="285">
        <v>-58904</v>
      </c>
      <c r="I28" s="73"/>
      <c r="J28" s="73"/>
      <c r="K28" s="73"/>
      <c r="L28" s="284">
        <v>-4433</v>
      </c>
      <c r="M28" s="71"/>
      <c r="N28" s="71"/>
      <c r="O28" s="71"/>
      <c r="P28" s="71"/>
      <c r="Q28" s="71"/>
      <c r="R28" s="87"/>
    </row>
    <row r="29" spans="1:18" s="70" customFormat="1" ht="21.75" hidden="1">
      <c r="A29" s="85"/>
      <c r="B29" s="86"/>
      <c r="C29" s="69"/>
      <c r="D29" s="286"/>
      <c r="E29" s="69"/>
      <c r="F29" s="69"/>
      <c r="G29" s="69"/>
      <c r="H29" s="359"/>
      <c r="I29" s="73"/>
      <c r="K29" s="73"/>
      <c r="L29" s="418">
        <f>L24+L27+L28</f>
        <v>100612</v>
      </c>
      <c r="M29" s="71"/>
      <c r="N29" s="71"/>
      <c r="O29" s="71"/>
      <c r="P29" s="71"/>
      <c r="Q29" s="71"/>
      <c r="R29" s="87"/>
    </row>
    <row r="30" spans="1:18" s="70" customFormat="1" ht="21.75">
      <c r="A30" s="85"/>
      <c r="B30" s="86" t="s">
        <v>46</v>
      </c>
      <c r="C30" s="69"/>
      <c r="D30" s="69"/>
      <c r="E30" s="69"/>
      <c r="F30" s="69"/>
      <c r="G30" s="69"/>
      <c r="H30" s="281">
        <f>-J19*5%</f>
        <v>-2287.65</v>
      </c>
      <c r="I30" s="73"/>
      <c r="K30" s="73"/>
      <c r="L30" s="283">
        <v>-4207</v>
      </c>
      <c r="M30" s="71"/>
      <c r="N30" s="71"/>
      <c r="O30" s="71"/>
      <c r="P30" s="71"/>
      <c r="Q30" s="71"/>
      <c r="R30" s="87"/>
    </row>
    <row r="31" spans="1:18" s="70" customFormat="1" ht="21.75">
      <c r="A31" s="85"/>
      <c r="B31" s="86"/>
      <c r="C31" s="69"/>
      <c r="D31" s="69"/>
      <c r="E31" s="69"/>
      <c r="F31" s="69"/>
      <c r="G31" s="69"/>
      <c r="I31" s="73"/>
      <c r="J31" s="285">
        <f>H28+H30</f>
        <v>-61191.65</v>
      </c>
      <c r="K31" s="73"/>
      <c r="L31" s="281">
        <f>L28+L30</f>
        <v>-8640</v>
      </c>
      <c r="M31" s="71"/>
      <c r="N31" s="71"/>
      <c r="O31" s="71"/>
      <c r="P31" s="71"/>
      <c r="Q31" s="71"/>
      <c r="R31" s="87"/>
    </row>
    <row r="32" spans="1:18" s="70" customFormat="1" ht="22.5" thickBot="1">
      <c r="A32" s="85"/>
      <c r="B32" s="400" t="s">
        <v>221</v>
      </c>
      <c r="C32" s="69"/>
      <c r="D32" s="69"/>
      <c r="E32" s="69"/>
      <c r="F32" s="69"/>
      <c r="G32" s="69"/>
      <c r="H32" s="73"/>
      <c r="I32" s="73"/>
      <c r="J32" s="290">
        <f>SUM(J24:J31)</f>
        <v>80966.350000000006</v>
      </c>
      <c r="K32" s="73"/>
      <c r="L32" s="290">
        <f>L24+L27+L31</f>
        <v>96405</v>
      </c>
      <c r="M32" s="71"/>
      <c r="N32" s="71"/>
      <c r="O32" s="71"/>
      <c r="P32" s="71"/>
      <c r="Q32" s="71"/>
      <c r="R32" s="87"/>
    </row>
    <row r="33" spans="1:18" s="70" customFormat="1" ht="22.5" thickTop="1">
      <c r="A33" s="85"/>
      <c r="B33" s="388"/>
      <c r="C33" s="69"/>
      <c r="D33" s="69"/>
      <c r="E33" s="69"/>
      <c r="F33" s="69"/>
      <c r="G33" s="69"/>
      <c r="H33" s="73"/>
      <c r="I33" s="73"/>
      <c r="J33" s="287"/>
      <c r="K33" s="73"/>
      <c r="L33" s="287"/>
      <c r="M33" s="71"/>
      <c r="N33" s="71"/>
      <c r="O33" s="71"/>
      <c r="P33" s="71"/>
      <c r="Q33" s="71"/>
      <c r="R33" s="87"/>
    </row>
    <row r="34" spans="1:18" s="70" customFormat="1" ht="21.75">
      <c r="A34" s="85"/>
      <c r="B34" s="388"/>
      <c r="C34" s="69"/>
      <c r="D34" s="69"/>
      <c r="E34" s="69"/>
      <c r="F34" s="69"/>
      <c r="G34" s="69"/>
      <c r="H34" s="73"/>
      <c r="I34" s="73"/>
      <c r="J34" s="287"/>
      <c r="K34" s="73"/>
      <c r="L34" s="287"/>
      <c r="M34" s="71"/>
      <c r="N34" s="71"/>
      <c r="O34" s="71"/>
      <c r="P34" s="71"/>
      <c r="Q34" s="71"/>
      <c r="R34" s="87"/>
    </row>
    <row r="35" spans="1:18" s="70" customFormat="1" ht="21.75">
      <c r="A35" s="85"/>
      <c r="B35" s="388"/>
      <c r="C35" s="69"/>
      <c r="D35" s="69"/>
      <c r="E35" s="69"/>
      <c r="F35" s="69"/>
      <c r="G35" s="69"/>
      <c r="H35" s="73"/>
      <c r="I35" s="73"/>
      <c r="J35" s="287"/>
      <c r="K35" s="73"/>
      <c r="L35" s="287"/>
      <c r="M35" s="71"/>
      <c r="N35" s="71"/>
      <c r="O35" s="71"/>
      <c r="P35" s="71"/>
      <c r="Q35" s="71"/>
      <c r="R35" s="87"/>
    </row>
    <row r="36" spans="1:18" s="70" customFormat="1" ht="21.75">
      <c r="A36" s="85"/>
      <c r="B36" s="388"/>
      <c r="C36" s="69"/>
      <c r="D36" s="69"/>
      <c r="E36" s="69"/>
      <c r="F36" s="69"/>
      <c r="G36" s="69"/>
      <c r="H36" s="73"/>
      <c r="I36" s="73"/>
      <c r="J36" s="287"/>
      <c r="K36" s="73"/>
      <c r="L36" s="287"/>
      <c r="M36" s="71"/>
      <c r="N36" s="71"/>
      <c r="O36" s="71"/>
      <c r="P36" s="71"/>
      <c r="Q36" s="71"/>
      <c r="R36" s="87"/>
    </row>
    <row r="37" spans="1:18" s="70" customFormat="1" ht="37.5" customHeight="1">
      <c r="A37" s="531">
        <v>2</v>
      </c>
      <c r="B37" s="531"/>
      <c r="C37" s="531"/>
      <c r="D37" s="531"/>
      <c r="E37" s="531"/>
      <c r="F37" s="531"/>
      <c r="G37" s="531"/>
      <c r="H37" s="531"/>
      <c r="I37" s="531"/>
      <c r="J37" s="531"/>
      <c r="K37" s="531"/>
      <c r="L37" s="531"/>
      <c r="M37" s="531"/>
      <c r="N37" s="71"/>
      <c r="O37" s="71"/>
      <c r="P37" s="71"/>
      <c r="Q37" s="71"/>
      <c r="R37" s="87"/>
    </row>
    <row r="38" spans="1:18" s="70" customFormat="1" ht="21.75">
      <c r="A38" s="85"/>
      <c r="B38" s="69"/>
      <c r="C38" s="69"/>
      <c r="D38" s="69"/>
      <c r="E38" s="69"/>
      <c r="F38" s="69"/>
      <c r="G38" s="69"/>
      <c r="H38" s="69"/>
      <c r="I38" s="69"/>
      <c r="J38" s="69"/>
      <c r="K38" s="69"/>
      <c r="L38" s="71"/>
      <c r="M38" s="71"/>
      <c r="N38" s="71"/>
      <c r="O38" s="71"/>
      <c r="P38" s="71"/>
      <c r="Q38" s="71"/>
      <c r="R38" s="87"/>
    </row>
    <row r="39" spans="1:18" s="70" customFormat="1" ht="21.75">
      <c r="A39" s="85"/>
      <c r="B39" s="69"/>
      <c r="C39" s="69"/>
      <c r="D39" s="69"/>
      <c r="E39" s="69"/>
      <c r="F39" s="69"/>
      <c r="G39" s="69"/>
      <c r="H39" s="69"/>
      <c r="I39" s="69"/>
      <c r="J39" s="69"/>
      <c r="K39" s="69"/>
      <c r="L39" s="71"/>
      <c r="M39" s="71"/>
      <c r="N39" s="71"/>
      <c r="O39" s="71"/>
      <c r="P39" s="71"/>
      <c r="Q39" s="71"/>
      <c r="R39" s="87"/>
    </row>
    <row r="40" spans="1:18" s="70" customFormat="1" ht="21.75">
      <c r="A40" s="85"/>
      <c r="B40" s="69"/>
      <c r="C40" s="69"/>
      <c r="D40" s="69"/>
      <c r="E40" s="69"/>
      <c r="F40" s="69"/>
      <c r="G40" s="69"/>
      <c r="H40" s="69"/>
      <c r="I40" s="69"/>
      <c r="J40" s="69"/>
      <c r="K40" s="69"/>
      <c r="L40" s="71"/>
      <c r="M40" s="71"/>
      <c r="N40" s="71"/>
      <c r="O40" s="71"/>
      <c r="P40" s="71"/>
      <c r="Q40" s="71"/>
      <c r="R40" s="87"/>
    </row>
    <row r="41" spans="1:18" s="70" customFormat="1" ht="21.75">
      <c r="A41" s="85"/>
      <c r="B41" s="69"/>
      <c r="C41" s="69"/>
      <c r="D41" s="69"/>
      <c r="E41" s="69"/>
      <c r="F41" s="69"/>
      <c r="G41" s="69"/>
      <c r="H41" s="69"/>
      <c r="I41" s="69"/>
      <c r="J41" s="69"/>
      <c r="K41" s="69"/>
      <c r="L41" s="71"/>
      <c r="M41" s="71"/>
      <c r="N41" s="71"/>
      <c r="O41" s="71"/>
      <c r="P41" s="71"/>
      <c r="Q41" s="71"/>
      <c r="R41" s="87"/>
    </row>
    <row r="42" spans="1:18" s="70" customFormat="1" ht="21.75">
      <c r="A42" s="85"/>
      <c r="B42" s="69"/>
      <c r="C42" s="69"/>
      <c r="D42" s="69"/>
      <c r="E42" s="69"/>
      <c r="F42" s="69"/>
      <c r="G42" s="69"/>
      <c r="H42" s="69"/>
      <c r="I42" s="69"/>
      <c r="J42" s="69"/>
      <c r="K42" s="69"/>
      <c r="L42" s="71"/>
      <c r="M42" s="71"/>
      <c r="N42" s="71"/>
      <c r="O42" s="71"/>
      <c r="P42" s="71"/>
      <c r="Q42" s="71"/>
      <c r="R42" s="87"/>
    </row>
    <row r="43" spans="1:18" s="70" customFormat="1" ht="21.75">
      <c r="A43" s="85"/>
      <c r="B43" s="69"/>
      <c r="C43" s="69"/>
      <c r="D43" s="69"/>
      <c r="E43" s="69"/>
      <c r="F43" s="69"/>
      <c r="G43" s="69"/>
      <c r="H43" s="69"/>
      <c r="I43" s="69"/>
      <c r="J43" s="69"/>
      <c r="K43" s="69"/>
      <c r="L43" s="71"/>
      <c r="M43" s="71"/>
      <c r="N43" s="71"/>
      <c r="O43" s="71"/>
      <c r="P43" s="71"/>
      <c r="Q43" s="71"/>
      <c r="R43" s="87"/>
    </row>
    <row r="44" spans="1:18" s="70" customFormat="1" ht="21.75">
      <c r="A44" s="85"/>
      <c r="B44" s="69"/>
      <c r="C44" s="69"/>
      <c r="D44" s="69"/>
      <c r="E44" s="69"/>
      <c r="F44" s="69"/>
      <c r="G44" s="69"/>
      <c r="H44" s="69"/>
      <c r="I44" s="69"/>
      <c r="J44" s="69"/>
      <c r="K44" s="69"/>
      <c r="L44" s="71"/>
      <c r="M44" s="71"/>
      <c r="N44" s="71"/>
      <c r="O44" s="71"/>
      <c r="P44" s="71"/>
      <c r="Q44" s="71"/>
      <c r="R44" s="87"/>
    </row>
    <row r="45" spans="1:18" s="70" customFormat="1" ht="21.75">
      <c r="A45" s="85"/>
      <c r="B45" s="69"/>
      <c r="C45" s="69"/>
      <c r="D45" s="69"/>
      <c r="E45" s="69"/>
      <c r="F45" s="69"/>
      <c r="G45" s="69"/>
      <c r="H45" s="69"/>
      <c r="I45" s="69"/>
      <c r="J45" s="69"/>
      <c r="K45" s="69"/>
      <c r="L45" s="71"/>
      <c r="M45" s="71"/>
      <c r="N45" s="71"/>
      <c r="O45" s="71"/>
      <c r="P45" s="71"/>
      <c r="Q45" s="71"/>
      <c r="R45" s="87"/>
    </row>
    <row r="46" spans="1:18" s="81" customFormat="1" ht="28.5">
      <c r="A46" s="80"/>
      <c r="B46" s="65"/>
      <c r="C46" s="65"/>
      <c r="D46" s="65"/>
      <c r="E46" s="65"/>
      <c r="F46" s="65"/>
      <c r="G46" s="65"/>
      <c r="H46" s="65"/>
      <c r="I46" s="65"/>
      <c r="J46" s="65"/>
      <c r="K46" s="65"/>
      <c r="L46" s="83"/>
      <c r="M46" s="83"/>
      <c r="N46" s="83"/>
      <c r="O46" s="83"/>
      <c r="P46" s="83"/>
      <c r="Q46" s="83"/>
      <c r="R46" s="84"/>
    </row>
    <row r="47" spans="1:18" s="81" customFormat="1" ht="28.5">
      <c r="A47" s="80"/>
      <c r="B47" s="65"/>
      <c r="C47" s="65"/>
      <c r="D47" s="65"/>
      <c r="E47" s="65"/>
      <c r="F47" s="65"/>
      <c r="G47" s="65"/>
      <c r="H47" s="65"/>
      <c r="I47" s="65"/>
      <c r="J47" s="65"/>
      <c r="K47" s="65"/>
      <c r="L47" s="83"/>
      <c r="M47" s="83"/>
      <c r="N47" s="83"/>
      <c r="O47" s="83"/>
      <c r="P47" s="83"/>
      <c r="Q47" s="83"/>
      <c r="R47" s="84"/>
    </row>
    <row r="48" spans="1:18" s="81" customFormat="1" ht="28.5">
      <c r="A48" s="80"/>
      <c r="B48" s="65"/>
      <c r="C48" s="65"/>
      <c r="D48" s="65"/>
      <c r="E48" s="65"/>
      <c r="F48" s="65"/>
      <c r="G48" s="65"/>
      <c r="H48" s="65"/>
      <c r="I48" s="65"/>
      <c r="J48" s="65"/>
      <c r="K48" s="65"/>
      <c r="L48" s="83"/>
      <c r="M48" s="83"/>
      <c r="N48" s="83"/>
      <c r="O48" s="83"/>
      <c r="P48" s="83"/>
      <c r="Q48" s="83"/>
      <c r="R48" s="84"/>
    </row>
    <row r="49" spans="1:18" s="81" customFormat="1" ht="28.5">
      <c r="A49" s="80"/>
      <c r="B49" s="65"/>
      <c r="C49" s="65"/>
      <c r="D49" s="65"/>
      <c r="E49" s="65"/>
      <c r="F49" s="65"/>
      <c r="G49" s="65"/>
      <c r="H49" s="65"/>
      <c r="I49" s="65"/>
      <c r="J49" s="65"/>
      <c r="K49" s="65"/>
      <c r="L49" s="83"/>
      <c r="M49" s="83"/>
      <c r="N49" s="83"/>
      <c r="O49" s="83"/>
      <c r="P49" s="83"/>
      <c r="Q49" s="83"/>
      <c r="R49" s="84"/>
    </row>
    <row r="50" spans="1:18" s="81" customFormat="1" ht="28.5">
      <c r="A50" s="80"/>
      <c r="B50" s="65"/>
      <c r="C50" s="65"/>
      <c r="D50" s="65"/>
      <c r="E50" s="65"/>
      <c r="F50" s="65"/>
      <c r="G50" s="65"/>
      <c r="H50" s="65"/>
      <c r="I50" s="65"/>
      <c r="J50" s="65"/>
      <c r="K50" s="65"/>
      <c r="L50" s="83"/>
      <c r="M50" s="83"/>
      <c r="N50" s="83"/>
      <c r="O50" s="83"/>
      <c r="P50" s="83"/>
      <c r="Q50" s="83"/>
      <c r="R50" s="84"/>
    </row>
    <row r="51" spans="1:18" s="89" customFormat="1">
      <c r="A51" s="80"/>
      <c r="B51" s="80"/>
      <c r="C51" s="80"/>
      <c r="D51" s="80"/>
      <c r="E51" s="80"/>
      <c r="F51" s="80"/>
      <c r="G51" s="80"/>
      <c r="H51" s="80"/>
      <c r="I51" s="80"/>
      <c r="J51" s="80"/>
      <c r="K51" s="80"/>
      <c r="L51" s="80"/>
      <c r="M51" s="80"/>
      <c r="N51" s="80"/>
      <c r="O51" s="80"/>
      <c r="P51" s="80"/>
      <c r="Q51" s="80"/>
      <c r="R51" s="80"/>
    </row>
    <row r="52" spans="1:18" s="89" customFormat="1">
      <c r="A52" s="80"/>
      <c r="B52" s="80"/>
      <c r="C52" s="80"/>
      <c r="D52" s="80"/>
      <c r="E52" s="80"/>
      <c r="F52" s="80"/>
      <c r="G52" s="80"/>
      <c r="H52" s="80"/>
      <c r="I52" s="80"/>
      <c r="J52" s="80"/>
      <c r="K52" s="80"/>
      <c r="L52" s="80"/>
      <c r="M52" s="80"/>
      <c r="N52" s="80"/>
      <c r="O52" s="80"/>
      <c r="P52" s="80"/>
      <c r="Q52" s="80"/>
      <c r="R52" s="80"/>
    </row>
    <row r="53" spans="1:18" s="81" customFormat="1">
      <c r="A53" s="80"/>
      <c r="B53" s="80"/>
      <c r="C53" s="80"/>
      <c r="D53" s="80"/>
      <c r="E53" s="80"/>
      <c r="F53" s="80"/>
      <c r="G53" s="80"/>
      <c r="H53" s="80"/>
      <c r="I53" s="80"/>
      <c r="J53" s="80"/>
      <c r="K53" s="80"/>
      <c r="L53" s="80"/>
      <c r="M53" s="80"/>
      <c r="N53" s="80"/>
      <c r="O53" s="80"/>
      <c r="P53" s="80"/>
      <c r="Q53" s="90"/>
      <c r="R53" s="90"/>
    </row>
    <row r="54" spans="1:18" s="81" customFormat="1">
      <c r="A54" s="80"/>
      <c r="B54" s="80"/>
      <c r="C54" s="80"/>
      <c r="D54" s="80"/>
      <c r="E54" s="80"/>
      <c r="F54" s="80"/>
      <c r="G54" s="80"/>
      <c r="H54" s="80"/>
      <c r="I54" s="80"/>
      <c r="J54" s="80"/>
      <c r="K54" s="80"/>
      <c r="L54" s="80"/>
      <c r="M54" s="80"/>
      <c r="N54" s="80"/>
      <c r="O54" s="80"/>
      <c r="P54" s="80"/>
      <c r="Q54" s="90"/>
      <c r="R54" s="90"/>
    </row>
    <row r="55" spans="1:18" s="81" customFormat="1">
      <c r="A55" s="80"/>
      <c r="B55" s="80"/>
      <c r="C55" s="80"/>
      <c r="D55" s="80"/>
      <c r="E55" s="80"/>
      <c r="F55" s="80"/>
      <c r="G55" s="80"/>
      <c r="H55" s="80"/>
      <c r="I55" s="80"/>
      <c r="J55" s="80"/>
      <c r="K55" s="80"/>
      <c r="L55" s="80"/>
      <c r="M55" s="80"/>
      <c r="N55" s="80"/>
      <c r="O55" s="80"/>
      <c r="P55" s="80"/>
      <c r="Q55" s="90"/>
      <c r="R55" s="90"/>
    </row>
    <row r="56" spans="1:18" s="81" customFormat="1">
      <c r="A56" s="80"/>
      <c r="B56" s="90"/>
      <c r="C56" s="90"/>
      <c r="D56" s="90"/>
      <c r="E56" s="90"/>
      <c r="F56" s="90"/>
      <c r="G56" s="90"/>
      <c r="H56" s="90"/>
      <c r="I56" s="90"/>
      <c r="J56" s="90"/>
      <c r="K56" s="90"/>
      <c r="L56" s="90"/>
      <c r="M56" s="90"/>
      <c r="N56" s="90"/>
      <c r="O56" s="90"/>
      <c r="P56" s="90"/>
      <c r="Q56" s="90"/>
      <c r="R56" s="90"/>
    </row>
    <row r="57" spans="1:18" s="81" customFormat="1">
      <c r="A57" s="80"/>
      <c r="B57" s="90"/>
      <c r="C57" s="90"/>
      <c r="D57" s="90"/>
      <c r="E57" s="90"/>
      <c r="F57" s="90"/>
      <c r="G57" s="90"/>
      <c r="H57" s="90"/>
      <c r="I57" s="90"/>
      <c r="J57" s="90"/>
      <c r="K57" s="90"/>
      <c r="L57" s="90"/>
      <c r="M57" s="90"/>
      <c r="N57" s="90"/>
      <c r="O57" s="90"/>
      <c r="P57" s="90"/>
      <c r="Q57" s="90"/>
      <c r="R57" s="90"/>
    </row>
    <row r="58" spans="1:18" s="81" customFormat="1">
      <c r="A58" s="80"/>
      <c r="B58" s="90"/>
      <c r="C58" s="90"/>
      <c r="D58" s="90"/>
      <c r="E58" s="90"/>
      <c r="F58" s="90"/>
      <c r="G58" s="90"/>
      <c r="H58" s="90"/>
      <c r="I58" s="90"/>
      <c r="J58" s="90"/>
      <c r="K58" s="90"/>
      <c r="L58" s="90"/>
      <c r="M58" s="90"/>
      <c r="N58" s="90"/>
      <c r="O58" s="90"/>
      <c r="P58" s="90"/>
      <c r="Q58" s="90"/>
      <c r="R58" s="90"/>
    </row>
    <row r="59" spans="1:18" s="81" customFormat="1">
      <c r="B59" s="90"/>
      <c r="C59" s="90"/>
      <c r="D59" s="90"/>
      <c r="E59" s="90"/>
      <c r="F59" s="90"/>
      <c r="G59" s="90"/>
      <c r="H59" s="90"/>
      <c r="I59" s="90"/>
      <c r="J59" s="90"/>
      <c r="K59" s="90"/>
      <c r="L59" s="90"/>
      <c r="M59" s="90"/>
      <c r="N59" s="90"/>
      <c r="O59" s="90"/>
      <c r="P59" s="90"/>
      <c r="Q59" s="90"/>
      <c r="R59" s="90"/>
    </row>
    <row r="60" spans="1:18">
      <c r="A60" s="30"/>
      <c r="B60" s="32"/>
      <c r="C60" s="32"/>
      <c r="D60" s="32"/>
      <c r="E60" s="32"/>
      <c r="F60" s="32"/>
      <c r="G60" s="32"/>
      <c r="H60" s="32"/>
      <c r="I60" s="32"/>
      <c r="J60" s="32"/>
      <c r="K60" s="32"/>
      <c r="L60" s="32"/>
      <c r="M60" s="32"/>
      <c r="N60" s="32"/>
      <c r="O60" s="32"/>
      <c r="P60" s="32"/>
      <c r="Q60" s="32"/>
      <c r="R60" s="32"/>
    </row>
    <row r="61" spans="1:18">
      <c r="A61" s="30"/>
      <c r="B61" s="32"/>
      <c r="C61" s="32"/>
      <c r="D61" s="32"/>
      <c r="E61" s="32"/>
      <c r="F61" s="32"/>
      <c r="G61" s="32"/>
      <c r="H61" s="32"/>
      <c r="I61" s="32"/>
      <c r="J61" s="32"/>
      <c r="K61" s="32"/>
      <c r="L61" s="32"/>
      <c r="M61" s="32"/>
      <c r="N61" s="32"/>
      <c r="O61" s="32"/>
      <c r="P61" s="32"/>
    </row>
    <row r="62" spans="1:18">
      <c r="A62" s="30"/>
      <c r="B62" s="32"/>
      <c r="C62" s="32"/>
      <c r="D62" s="32"/>
      <c r="E62" s="32"/>
      <c r="F62" s="32"/>
      <c r="G62" s="32"/>
      <c r="H62" s="32"/>
      <c r="I62" s="32"/>
      <c r="J62" s="32"/>
      <c r="K62" s="32"/>
      <c r="L62" s="32"/>
      <c r="M62" s="32"/>
      <c r="N62" s="32"/>
      <c r="O62" s="32"/>
      <c r="P62" s="32"/>
    </row>
    <row r="63" spans="1:18">
      <c r="A63" s="30"/>
      <c r="B63" s="32"/>
      <c r="C63" s="32"/>
      <c r="D63" s="32"/>
      <c r="E63" s="32"/>
      <c r="F63" s="32"/>
      <c r="G63" s="32"/>
      <c r="H63" s="32"/>
      <c r="I63" s="32"/>
      <c r="J63" s="32"/>
      <c r="K63" s="32"/>
      <c r="L63" s="32"/>
      <c r="M63" s="32"/>
      <c r="N63" s="32"/>
      <c r="O63" s="32"/>
      <c r="P63" s="32"/>
    </row>
  </sheetData>
  <mergeCells count="8">
    <mergeCell ref="B1:L1"/>
    <mergeCell ref="B2:L2"/>
    <mergeCell ref="B3:L3"/>
    <mergeCell ref="A37:M37"/>
    <mergeCell ref="B27:D27"/>
    <mergeCell ref="H22:J22"/>
    <mergeCell ref="H5:J5"/>
    <mergeCell ref="B21:M21"/>
  </mergeCells>
  <pageMargins left="0.15748031496062992" right="0.15748031496062992" top="0.39370078740157483" bottom="0.39370078740157483" header="0" footer="0"/>
  <pageSetup paperSize="9" scale="93"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dimension ref="A1:Y45"/>
  <sheetViews>
    <sheetView rightToLeft="1" view="pageBreakPreview" zoomScale="90" zoomScaleSheetLayoutView="90" workbookViewId="0">
      <selection activeCell="O10" sqref="O10"/>
    </sheetView>
  </sheetViews>
  <sheetFormatPr defaultRowHeight="23.25"/>
  <cols>
    <col min="1" max="1" width="6.28515625" style="210" customWidth="1"/>
    <col min="2" max="2" width="4.7109375" style="24" customWidth="1"/>
    <col min="3" max="3" width="2.5703125" style="24" customWidth="1"/>
    <col min="4" max="4" width="0.42578125" style="24" customWidth="1"/>
    <col min="5" max="5" width="3" style="24" customWidth="1"/>
    <col min="6" max="6" width="14.7109375" style="24" customWidth="1"/>
    <col min="7" max="7" width="6.140625" style="24" customWidth="1"/>
    <col min="8" max="8" width="1.42578125" style="24" customWidth="1"/>
    <col min="9" max="9" width="1" style="24" customWidth="1"/>
    <col min="10" max="10" width="12.7109375" style="24" customWidth="1"/>
    <col min="11" max="11" width="3.42578125" style="24" customWidth="1"/>
    <col min="12" max="12" width="12" style="24" customWidth="1"/>
    <col min="13" max="13" width="3.140625" style="24" hidden="1" customWidth="1"/>
    <col min="14" max="14" width="1.42578125" style="24" customWidth="1"/>
    <col min="15" max="15" width="13.85546875" style="24" customWidth="1"/>
    <col min="16" max="16" width="4" style="24" customWidth="1"/>
    <col min="17" max="17" width="11" style="24" customWidth="1"/>
    <col min="18" max="18" width="13.7109375" style="24" bestFit="1" customWidth="1"/>
    <col min="19" max="19" width="2.85546875" style="24" customWidth="1"/>
    <col min="20" max="20" width="13.28515625" style="24" customWidth="1"/>
    <col min="21" max="21" width="13.7109375" style="24" bestFit="1" customWidth="1"/>
    <col min="22" max="16384" width="9.140625" style="24"/>
  </cols>
  <sheetData>
    <row r="1" spans="1:25" s="235" customFormat="1" ht="18" customHeight="1">
      <c r="A1" s="515" t="s">
        <v>181</v>
      </c>
      <c r="B1" s="515"/>
      <c r="C1" s="515"/>
      <c r="D1" s="515"/>
      <c r="E1" s="515"/>
      <c r="F1" s="515"/>
      <c r="G1" s="515"/>
      <c r="H1" s="515"/>
      <c r="I1" s="515"/>
      <c r="J1" s="515"/>
      <c r="K1" s="515"/>
      <c r="L1" s="515"/>
      <c r="M1" s="515"/>
      <c r="N1" s="515"/>
      <c r="O1" s="515"/>
      <c r="P1" s="515"/>
      <c r="Q1" s="515"/>
      <c r="R1" s="515"/>
      <c r="S1" s="515"/>
      <c r="T1" s="515"/>
      <c r="U1" s="515"/>
    </row>
    <row r="2" spans="1:25" s="235" customFormat="1" ht="18" customHeight="1">
      <c r="A2" s="515" t="s">
        <v>241</v>
      </c>
      <c r="B2" s="515"/>
      <c r="C2" s="515"/>
      <c r="D2" s="515"/>
      <c r="E2" s="515"/>
      <c r="F2" s="515"/>
      <c r="G2" s="515"/>
      <c r="H2" s="515"/>
      <c r="I2" s="515"/>
      <c r="J2" s="515"/>
      <c r="K2" s="515"/>
      <c r="L2" s="515"/>
      <c r="M2" s="515"/>
      <c r="N2" s="515"/>
      <c r="O2" s="515"/>
      <c r="P2" s="515"/>
      <c r="Q2" s="515"/>
      <c r="R2" s="515"/>
      <c r="S2" s="515"/>
      <c r="T2" s="515"/>
      <c r="U2" s="515"/>
    </row>
    <row r="3" spans="1:25" s="235" customFormat="1" ht="18" customHeight="1">
      <c r="A3" s="515" t="s">
        <v>263</v>
      </c>
      <c r="B3" s="515"/>
      <c r="C3" s="515"/>
      <c r="D3" s="515"/>
      <c r="E3" s="515"/>
      <c r="F3" s="515"/>
      <c r="G3" s="515"/>
      <c r="H3" s="515"/>
      <c r="I3" s="515"/>
      <c r="J3" s="515"/>
      <c r="K3" s="515"/>
      <c r="L3" s="515"/>
      <c r="M3" s="515"/>
      <c r="N3" s="515"/>
      <c r="O3" s="515"/>
      <c r="P3" s="515"/>
      <c r="Q3" s="515"/>
      <c r="R3" s="515"/>
      <c r="S3" s="515"/>
      <c r="T3" s="515"/>
      <c r="U3" s="515"/>
    </row>
    <row r="4" spans="1:25" ht="28.5">
      <c r="A4" s="210" t="s">
        <v>130</v>
      </c>
      <c r="B4" s="540" t="s">
        <v>129</v>
      </c>
      <c r="C4" s="540"/>
      <c r="D4" s="540"/>
      <c r="E4" s="540"/>
      <c r="F4" s="540"/>
      <c r="G4" s="540"/>
      <c r="H4" s="540"/>
      <c r="I4" s="540"/>
      <c r="J4" s="540"/>
      <c r="K4" s="150"/>
      <c r="L4" s="150"/>
      <c r="M4" s="150"/>
      <c r="N4" s="150"/>
      <c r="O4" s="150"/>
      <c r="P4" s="150"/>
      <c r="Q4" s="150"/>
      <c r="R4" s="150"/>
      <c r="S4" s="150"/>
      <c r="T4" s="150"/>
    </row>
    <row r="5" spans="1:25" s="171" customFormat="1" ht="60" customHeight="1">
      <c r="A5" s="211"/>
      <c r="B5" s="541" t="s">
        <v>287</v>
      </c>
      <c r="C5" s="541"/>
      <c r="D5" s="541"/>
      <c r="E5" s="541"/>
      <c r="F5" s="541"/>
      <c r="G5" s="541"/>
      <c r="H5" s="541"/>
      <c r="I5" s="541"/>
      <c r="J5" s="541"/>
      <c r="K5" s="541"/>
      <c r="L5" s="541"/>
      <c r="M5" s="541"/>
      <c r="N5" s="541"/>
      <c r="O5" s="541"/>
      <c r="P5" s="541"/>
      <c r="Q5" s="541"/>
      <c r="R5" s="541"/>
      <c r="S5" s="541"/>
      <c r="T5" s="541"/>
    </row>
    <row r="6" spans="1:25" ht="5.25" customHeight="1">
      <c r="A6" s="212"/>
      <c r="B6" s="150"/>
      <c r="C6" s="150"/>
      <c r="D6" s="150"/>
      <c r="E6" s="150"/>
      <c r="F6" s="150"/>
      <c r="G6" s="150"/>
      <c r="H6" s="150"/>
      <c r="I6" s="150"/>
      <c r="J6" s="150"/>
      <c r="K6" s="150"/>
      <c r="L6" s="150"/>
      <c r="M6" s="150"/>
      <c r="N6" s="150"/>
      <c r="O6" s="150"/>
      <c r="P6" s="150"/>
      <c r="Q6" s="150"/>
      <c r="R6" s="150"/>
      <c r="S6" s="150"/>
      <c r="T6" s="150"/>
    </row>
    <row r="7" spans="1:25" s="39" customFormat="1" ht="22.5">
      <c r="A7" s="210" t="s">
        <v>87</v>
      </c>
      <c r="B7" s="35" t="s">
        <v>108</v>
      </c>
      <c r="C7" s="38"/>
      <c r="D7" s="38"/>
      <c r="E7" s="38"/>
      <c r="F7" s="36"/>
      <c r="G7" s="38"/>
      <c r="H7" s="38"/>
      <c r="I7" s="38"/>
      <c r="J7" s="38"/>
      <c r="K7" s="38"/>
      <c r="L7" s="38"/>
      <c r="M7" s="38"/>
      <c r="N7" s="38"/>
      <c r="O7" s="38"/>
      <c r="P7" s="38"/>
      <c r="Q7" s="38"/>
      <c r="R7" s="38"/>
      <c r="S7" s="38"/>
    </row>
    <row r="8" spans="1:25" s="39" customFormat="1" ht="60" customHeight="1">
      <c r="A8" s="96"/>
      <c r="B8" s="541" t="s">
        <v>189</v>
      </c>
      <c r="C8" s="541"/>
      <c r="D8" s="541"/>
      <c r="E8" s="541"/>
      <c r="F8" s="541"/>
      <c r="G8" s="541"/>
      <c r="H8" s="541"/>
      <c r="I8" s="541"/>
      <c r="J8" s="541"/>
      <c r="K8" s="541"/>
      <c r="L8" s="541"/>
      <c r="M8" s="541"/>
      <c r="N8" s="541"/>
      <c r="O8" s="541"/>
      <c r="P8" s="541"/>
      <c r="Q8" s="541"/>
      <c r="R8" s="541"/>
      <c r="S8" s="541"/>
      <c r="T8" s="541"/>
    </row>
    <row r="9" spans="1:25" s="39" customFormat="1" ht="24.75" customHeight="1">
      <c r="A9" s="96"/>
      <c r="B9" s="389"/>
      <c r="C9" s="389"/>
      <c r="D9" s="389"/>
      <c r="E9" s="389"/>
      <c r="F9" s="389"/>
      <c r="G9" s="389"/>
      <c r="H9" s="389"/>
      <c r="I9" s="389"/>
      <c r="J9" s="389"/>
      <c r="K9" s="389"/>
      <c r="L9" s="389"/>
      <c r="M9" s="389"/>
      <c r="N9" s="440"/>
      <c r="O9" s="389"/>
      <c r="P9" s="389"/>
      <c r="Q9" s="389"/>
      <c r="R9" s="389"/>
      <c r="S9" s="389"/>
      <c r="T9" s="389"/>
    </row>
    <row r="10" spans="1:25" s="39" customFormat="1" ht="22.5">
      <c r="A10" s="96" t="s">
        <v>255</v>
      </c>
      <c r="B10" s="36" t="s">
        <v>39</v>
      </c>
      <c r="C10" s="38"/>
      <c r="D10" s="38"/>
      <c r="E10" s="38"/>
      <c r="F10" s="36"/>
      <c r="G10" s="38"/>
      <c r="H10" s="38"/>
      <c r="I10" s="38"/>
      <c r="J10" s="38"/>
      <c r="K10" s="38"/>
      <c r="L10" s="38"/>
      <c r="M10" s="38"/>
      <c r="N10" s="38"/>
      <c r="O10" s="38"/>
      <c r="P10" s="38"/>
      <c r="Q10" s="38"/>
      <c r="R10" s="38"/>
      <c r="S10" s="38"/>
      <c r="Y10" s="41"/>
    </row>
    <row r="11" spans="1:25" s="39" customFormat="1" ht="22.5">
      <c r="A11" s="210"/>
      <c r="B11" s="37" t="s">
        <v>265</v>
      </c>
      <c r="C11" s="38"/>
      <c r="D11" s="38"/>
      <c r="E11" s="38"/>
      <c r="F11" s="36"/>
      <c r="G11" s="38"/>
      <c r="H11" s="38"/>
      <c r="I11" s="38"/>
      <c r="J11" s="38"/>
      <c r="K11" s="38"/>
      <c r="L11" s="38"/>
      <c r="M11" s="38"/>
      <c r="N11" s="38"/>
      <c r="O11" s="38"/>
      <c r="P11" s="38"/>
      <c r="Q11" s="38"/>
      <c r="R11" s="38"/>
      <c r="S11" s="38"/>
      <c r="Y11" s="41"/>
    </row>
    <row r="12" spans="1:25" s="39" customFormat="1" ht="46.5" customHeight="1">
      <c r="A12" s="96"/>
      <c r="B12" s="36"/>
      <c r="C12" s="38"/>
      <c r="D12" s="38"/>
      <c r="E12" s="38"/>
      <c r="F12" s="207" t="s">
        <v>88</v>
      </c>
      <c r="G12" s="40"/>
      <c r="H12" s="40"/>
      <c r="I12" s="40"/>
      <c r="J12" s="215" t="s">
        <v>139</v>
      </c>
      <c r="K12" s="40"/>
      <c r="L12" s="215" t="s">
        <v>140</v>
      </c>
      <c r="M12" s="40"/>
      <c r="N12" s="40"/>
      <c r="O12" s="539" t="s">
        <v>223</v>
      </c>
      <c r="P12" s="539"/>
      <c r="Q12" s="38"/>
      <c r="R12" s="38"/>
      <c r="S12" s="38"/>
      <c r="Y12" s="41"/>
    </row>
    <row r="13" spans="1:25" s="39" customFormat="1" ht="22.5">
      <c r="A13" s="96"/>
      <c r="B13" s="36"/>
      <c r="C13" s="38"/>
      <c r="D13" s="38"/>
      <c r="E13" s="38"/>
      <c r="F13" s="499" t="s">
        <v>190</v>
      </c>
      <c r="G13" s="138"/>
      <c r="H13" s="138"/>
      <c r="I13" s="138"/>
      <c r="J13" s="292">
        <v>0.19</v>
      </c>
      <c r="K13" s="138"/>
      <c r="L13" s="499" t="s">
        <v>191</v>
      </c>
      <c r="M13" s="476"/>
      <c r="N13" s="476"/>
      <c r="O13" s="542" t="s">
        <v>305</v>
      </c>
      <c r="P13" s="542"/>
      <c r="Q13" s="542"/>
      <c r="R13" s="542"/>
      <c r="S13" s="542"/>
      <c r="T13" s="542"/>
      <c r="U13" s="542"/>
      <c r="Y13" s="41"/>
    </row>
    <row r="14" spans="1:25" s="39" customFormat="1" ht="45.75" customHeight="1">
      <c r="A14" s="96"/>
      <c r="B14" s="36"/>
      <c r="C14" s="38"/>
      <c r="D14" s="38"/>
      <c r="E14" s="38"/>
      <c r="F14" s="477"/>
      <c r="G14" s="478"/>
      <c r="H14" s="478"/>
      <c r="I14" s="478"/>
      <c r="J14" s="477"/>
      <c r="K14" s="478"/>
      <c r="L14" s="477"/>
      <c r="M14" s="478"/>
      <c r="N14" s="478"/>
      <c r="O14" s="542"/>
      <c r="P14" s="542"/>
      <c r="Q14" s="542"/>
      <c r="R14" s="542"/>
      <c r="S14" s="542"/>
      <c r="T14" s="542"/>
      <c r="U14" s="542"/>
      <c r="Y14" s="41"/>
    </row>
    <row r="15" spans="1:25" s="39" customFormat="1" ht="22.5">
      <c r="A15" s="96" t="s">
        <v>117</v>
      </c>
      <c r="B15" s="36" t="s">
        <v>141</v>
      </c>
      <c r="C15" s="38"/>
      <c r="D15" s="38"/>
      <c r="E15" s="38"/>
      <c r="F15" s="36"/>
      <c r="G15" s="38"/>
      <c r="H15" s="38"/>
      <c r="I15" s="38"/>
      <c r="J15" s="38"/>
      <c r="K15" s="38"/>
      <c r="L15" s="38"/>
      <c r="M15" s="38"/>
      <c r="N15" s="38"/>
      <c r="O15" s="38"/>
      <c r="P15" s="38"/>
      <c r="Q15" s="38"/>
      <c r="R15" s="38"/>
      <c r="S15" s="38"/>
      <c r="Y15" s="41"/>
    </row>
    <row r="16" spans="1:25" s="39" customFormat="1" ht="24">
      <c r="A16" s="96"/>
      <c r="B16" s="479" t="s">
        <v>286</v>
      </c>
      <c r="C16" s="478"/>
      <c r="D16" s="478"/>
      <c r="E16" s="478"/>
      <c r="F16" s="480"/>
      <c r="G16" s="478"/>
      <c r="H16" s="478"/>
      <c r="I16" s="478"/>
      <c r="J16" s="478"/>
      <c r="K16" s="478"/>
      <c r="L16" s="478"/>
      <c r="M16" s="478"/>
      <c r="N16" s="478"/>
      <c r="O16" s="478"/>
      <c r="P16" s="478"/>
      <c r="Q16" s="478"/>
      <c r="R16" s="478"/>
      <c r="S16" s="38"/>
    </row>
    <row r="17" spans="1:25" s="39" customFormat="1" ht="12" customHeight="1">
      <c r="A17" s="96"/>
      <c r="B17" s="37"/>
      <c r="C17" s="38"/>
      <c r="D17" s="38"/>
      <c r="E17" s="38"/>
      <c r="F17" s="36"/>
      <c r="G17" s="38"/>
      <c r="H17" s="38"/>
      <c r="I17" s="38"/>
      <c r="J17" s="38"/>
      <c r="K17" s="38"/>
      <c r="L17" s="38"/>
      <c r="M17" s="38"/>
      <c r="N17" s="38"/>
      <c r="O17" s="38"/>
      <c r="P17" s="38"/>
      <c r="Q17" s="38"/>
      <c r="R17" s="38"/>
      <c r="S17" s="38"/>
    </row>
    <row r="18" spans="1:25" s="39" customFormat="1" ht="12" customHeight="1">
      <c r="A18" s="96"/>
      <c r="B18" s="37"/>
      <c r="C18" s="38"/>
      <c r="D18" s="38"/>
      <c r="E18" s="38"/>
      <c r="F18" s="36"/>
      <c r="G18" s="38"/>
      <c r="H18" s="38"/>
      <c r="I18" s="38"/>
      <c r="J18" s="38"/>
      <c r="K18" s="38"/>
      <c r="L18" s="38"/>
      <c r="M18" s="38"/>
      <c r="N18" s="38"/>
      <c r="O18" s="38"/>
      <c r="P18" s="38"/>
      <c r="Q18" s="38"/>
      <c r="R18" s="38"/>
      <c r="S18" s="38"/>
    </row>
    <row r="19" spans="1:25" s="39" customFormat="1" ht="22.5">
      <c r="A19" s="96" t="s">
        <v>256</v>
      </c>
      <c r="B19" s="36" t="s">
        <v>109</v>
      </c>
      <c r="C19" s="38"/>
      <c r="D19" s="38"/>
      <c r="E19" s="38"/>
      <c r="F19" s="36"/>
      <c r="G19" s="38"/>
      <c r="H19" s="38"/>
      <c r="I19" s="38"/>
      <c r="J19" s="38"/>
      <c r="K19" s="38"/>
      <c r="L19" s="38"/>
      <c r="M19" s="38"/>
      <c r="N19" s="38"/>
      <c r="O19" s="38"/>
      <c r="P19" s="38"/>
      <c r="Q19" s="38"/>
      <c r="R19" s="38"/>
      <c r="S19" s="38"/>
      <c r="Y19" s="41"/>
    </row>
    <row r="20" spans="1:25" s="39" customFormat="1" ht="22.5">
      <c r="A20" s="96"/>
      <c r="B20" s="37" t="s">
        <v>266</v>
      </c>
      <c r="C20" s="38"/>
      <c r="D20" s="38"/>
      <c r="E20" s="38"/>
      <c r="F20" s="36"/>
      <c r="G20" s="38"/>
      <c r="H20" s="38"/>
      <c r="I20" s="38"/>
      <c r="J20" s="38"/>
      <c r="K20" s="38"/>
      <c r="L20" s="38"/>
      <c r="M20" s="38"/>
      <c r="N20" s="38"/>
      <c r="O20" s="38"/>
      <c r="P20" s="38"/>
      <c r="Q20" s="38"/>
      <c r="R20" s="38"/>
      <c r="S20" s="38"/>
      <c r="Y20" s="41"/>
    </row>
    <row r="21" spans="1:25" s="39" customFormat="1" ht="22.5">
      <c r="A21" s="213" t="s">
        <v>258</v>
      </c>
      <c r="B21" s="36" t="s">
        <v>110</v>
      </c>
      <c r="C21" s="38"/>
      <c r="D21" s="38"/>
      <c r="E21" s="38"/>
      <c r="F21" s="42"/>
      <c r="G21" s="137"/>
      <c r="H21" s="137"/>
      <c r="I21" s="137"/>
      <c r="J21" s="42"/>
      <c r="K21" s="137"/>
      <c r="L21" s="137"/>
      <c r="M21" s="42"/>
      <c r="N21" s="439"/>
      <c r="O21" s="42"/>
      <c r="P21" s="138"/>
      <c r="Q21" s="42"/>
      <c r="R21" s="42"/>
      <c r="S21" s="138"/>
      <c r="T21" s="42"/>
      <c r="Y21" s="41"/>
    </row>
    <row r="22" spans="1:25" s="168" customFormat="1" ht="24.75">
      <c r="A22" s="167"/>
      <c r="B22" s="98"/>
      <c r="F22" s="162" t="s">
        <v>113</v>
      </c>
      <c r="G22" s="170"/>
      <c r="H22" s="170"/>
      <c r="I22" s="170"/>
      <c r="J22" s="208" t="s">
        <v>139</v>
      </c>
      <c r="K22" s="170"/>
      <c r="L22" s="170"/>
      <c r="M22" s="543" t="s">
        <v>142</v>
      </c>
      <c r="N22" s="543"/>
      <c r="O22" s="543"/>
      <c r="P22" s="543"/>
      <c r="Q22" s="543"/>
      <c r="R22" s="216"/>
      <c r="S22" s="163"/>
      <c r="Y22" s="169"/>
    </row>
    <row r="23" spans="1:25" s="39" customFormat="1" ht="22.5">
      <c r="A23" s="96"/>
      <c r="B23" s="37"/>
      <c r="C23" s="38"/>
      <c r="D23" s="38"/>
      <c r="E23" s="38"/>
      <c r="F23" s="42" t="s">
        <v>111</v>
      </c>
      <c r="G23" s="137"/>
      <c r="H23" s="137"/>
      <c r="I23" s="137"/>
      <c r="J23" s="292">
        <v>0.2</v>
      </c>
      <c r="K23" s="137"/>
      <c r="L23" s="137"/>
      <c r="M23" s="538" t="s">
        <v>191</v>
      </c>
      <c r="N23" s="538"/>
      <c r="O23" s="538"/>
      <c r="P23" s="138"/>
      <c r="Q23" s="42"/>
      <c r="R23" s="217"/>
      <c r="S23" s="138"/>
      <c r="Y23" s="41"/>
    </row>
    <row r="24" spans="1:25" s="39" customFormat="1" ht="22.5">
      <c r="A24" s="96"/>
      <c r="B24" s="37"/>
      <c r="C24" s="38"/>
      <c r="D24" s="38"/>
      <c r="E24" s="38"/>
      <c r="F24" s="42" t="s">
        <v>112</v>
      </c>
      <c r="G24" s="137"/>
      <c r="H24" s="137"/>
      <c r="I24" s="137"/>
      <c r="J24" s="292">
        <v>0.2</v>
      </c>
      <c r="K24" s="137"/>
      <c r="L24" s="137"/>
      <c r="M24" s="537" t="s">
        <v>191</v>
      </c>
      <c r="N24" s="537"/>
      <c r="O24" s="537"/>
      <c r="P24" s="138"/>
      <c r="Q24" s="42"/>
      <c r="R24" s="217"/>
      <c r="S24" s="138"/>
      <c r="Y24" s="41"/>
    </row>
    <row r="25" spans="1:25" s="39" customFormat="1" ht="22.5">
      <c r="A25" s="96"/>
      <c r="B25" s="37"/>
      <c r="C25" s="38"/>
      <c r="D25" s="38"/>
      <c r="E25" s="38"/>
      <c r="F25" s="42" t="s">
        <v>58</v>
      </c>
      <c r="G25" s="137"/>
      <c r="H25" s="137"/>
      <c r="I25" s="137"/>
      <c r="J25" s="292">
        <v>0.2</v>
      </c>
      <c r="K25" s="137"/>
      <c r="L25" s="137"/>
      <c r="M25" s="537" t="s">
        <v>191</v>
      </c>
      <c r="N25" s="537"/>
      <c r="O25" s="537"/>
      <c r="P25" s="138"/>
      <c r="Q25" s="42"/>
      <c r="R25" s="217"/>
      <c r="S25" s="138"/>
      <c r="Y25" s="41"/>
    </row>
    <row r="26" spans="1:25" s="39" customFormat="1" ht="22.5">
      <c r="A26" s="213" t="s">
        <v>257</v>
      </c>
      <c r="B26" s="36" t="s">
        <v>114</v>
      </c>
      <c r="C26" s="38"/>
      <c r="D26" s="38"/>
      <c r="E26" s="38"/>
      <c r="F26" s="42"/>
      <c r="G26" s="137"/>
      <c r="H26" s="137"/>
      <c r="I26" s="137"/>
      <c r="J26" s="42"/>
      <c r="K26" s="137"/>
      <c r="L26" s="137"/>
      <c r="M26" s="42"/>
      <c r="N26" s="439"/>
      <c r="O26" s="42"/>
      <c r="P26" s="138"/>
      <c r="Q26" s="42"/>
      <c r="R26" s="42"/>
      <c r="S26" s="138"/>
      <c r="T26" s="42"/>
      <c r="Y26" s="41"/>
    </row>
    <row r="27" spans="1:25" s="168" customFormat="1" ht="24.75">
      <c r="A27" s="167"/>
      <c r="B27" s="98"/>
      <c r="F27" s="208" t="s">
        <v>143</v>
      </c>
      <c r="G27" s="170"/>
      <c r="H27" s="170"/>
      <c r="I27" s="170"/>
      <c r="J27" s="208" t="s">
        <v>139</v>
      </c>
      <c r="K27" s="170"/>
      <c r="L27" s="170"/>
      <c r="M27" s="539" t="s">
        <v>144</v>
      </c>
      <c r="N27" s="539"/>
      <c r="O27" s="539"/>
      <c r="P27" s="163"/>
      <c r="Q27" s="539" t="s">
        <v>223</v>
      </c>
      <c r="R27" s="539"/>
      <c r="S27" s="163"/>
      <c r="T27" s="227"/>
      <c r="Y27" s="169"/>
    </row>
    <row r="28" spans="1:25" s="39" customFormat="1" ht="22.5">
      <c r="A28" s="96"/>
      <c r="B28" s="37"/>
      <c r="C28" s="38"/>
      <c r="D28" s="38"/>
      <c r="E28" s="38"/>
      <c r="F28" s="280" t="s">
        <v>192</v>
      </c>
      <c r="G28" s="137"/>
      <c r="H28" s="137"/>
      <c r="I28" s="137"/>
      <c r="J28" s="292">
        <v>0.2</v>
      </c>
      <c r="K28" s="137"/>
      <c r="L28" s="137"/>
      <c r="M28" s="537" t="s">
        <v>195</v>
      </c>
      <c r="N28" s="537"/>
      <c r="O28" s="537"/>
      <c r="P28" s="545" t="s">
        <v>271</v>
      </c>
      <c r="Q28" s="545"/>
      <c r="R28" s="545"/>
      <c r="S28" s="545"/>
      <c r="T28" s="545"/>
      <c r="Y28" s="41"/>
    </row>
    <row r="29" spans="1:25" s="39" customFormat="1" ht="22.5">
      <c r="A29" s="96"/>
      <c r="B29" s="37"/>
      <c r="C29" s="38"/>
      <c r="D29" s="38"/>
      <c r="E29" s="38"/>
      <c r="F29" s="280" t="s">
        <v>193</v>
      </c>
      <c r="G29" s="137"/>
      <c r="H29" s="137"/>
      <c r="I29" s="137"/>
      <c r="J29" s="292">
        <v>0.2</v>
      </c>
      <c r="K29" s="137"/>
      <c r="L29" s="137"/>
      <c r="M29" s="537" t="s">
        <v>195</v>
      </c>
      <c r="N29" s="537"/>
      <c r="O29" s="537"/>
      <c r="P29" s="545" t="s">
        <v>271</v>
      </c>
      <c r="Q29" s="545"/>
      <c r="R29" s="545"/>
      <c r="S29" s="545"/>
      <c r="T29" s="545"/>
      <c r="Y29" s="41"/>
    </row>
    <row r="30" spans="1:25" s="39" customFormat="1" ht="22.5">
      <c r="A30" s="96"/>
      <c r="B30" s="37"/>
      <c r="C30" s="38"/>
      <c r="D30" s="38"/>
      <c r="E30" s="38"/>
      <c r="F30" s="280" t="s">
        <v>194</v>
      </c>
      <c r="G30" s="137"/>
      <c r="H30" s="137"/>
      <c r="I30" s="137"/>
      <c r="J30" s="292">
        <v>0.2</v>
      </c>
      <c r="K30" s="137"/>
      <c r="L30" s="137"/>
      <c r="M30" s="537" t="s">
        <v>195</v>
      </c>
      <c r="N30" s="537"/>
      <c r="O30" s="537"/>
      <c r="P30" s="545" t="s">
        <v>271</v>
      </c>
      <c r="Q30" s="545"/>
      <c r="R30" s="545"/>
      <c r="S30" s="545"/>
      <c r="T30" s="545"/>
      <c r="Y30" s="41"/>
    </row>
    <row r="31" spans="1:25">
      <c r="A31" s="210" t="s">
        <v>222</v>
      </c>
      <c r="B31" s="36" t="s">
        <v>89</v>
      </c>
      <c r="C31" s="27"/>
      <c r="D31" s="27"/>
      <c r="E31" s="27"/>
      <c r="F31" s="27"/>
      <c r="G31" s="27"/>
      <c r="H31" s="27"/>
      <c r="I31" s="27"/>
      <c r="J31" s="27"/>
    </row>
    <row r="32" spans="1:25" s="171" customFormat="1" ht="49.5" customHeight="1">
      <c r="A32" s="214"/>
      <c r="B32" s="536" t="s">
        <v>304</v>
      </c>
      <c r="C32" s="536"/>
      <c r="D32" s="536"/>
      <c r="E32" s="536"/>
      <c r="F32" s="536"/>
      <c r="G32" s="536"/>
      <c r="H32" s="536"/>
      <c r="I32" s="536"/>
      <c r="J32" s="536"/>
      <c r="K32" s="536"/>
      <c r="L32" s="536"/>
      <c r="M32" s="536"/>
      <c r="N32" s="536"/>
      <c r="O32" s="536"/>
      <c r="P32" s="536"/>
      <c r="Q32" s="536"/>
      <c r="R32" s="536"/>
      <c r="S32" s="536"/>
      <c r="T32" s="536"/>
      <c r="U32" s="481"/>
    </row>
    <row r="33" spans="1:21" s="171" customFormat="1" ht="49.5" customHeight="1">
      <c r="A33" s="201" t="s">
        <v>224</v>
      </c>
      <c r="B33" s="202" t="s">
        <v>90</v>
      </c>
      <c r="C33" s="203"/>
      <c r="D33" s="203"/>
      <c r="E33" s="203"/>
      <c r="F33" s="203"/>
      <c r="G33" s="203"/>
      <c r="H33" s="203"/>
      <c r="I33" s="203"/>
      <c r="J33" s="203"/>
      <c r="K33" s="203"/>
      <c r="L33" s="204"/>
      <c r="M33" s="204"/>
      <c r="N33" s="204"/>
      <c r="O33" s="204"/>
      <c r="P33" s="204"/>
    </row>
    <row r="34" spans="1:21" s="171" customFormat="1" ht="49.5" customHeight="1">
      <c r="A34" s="44"/>
      <c r="B34" s="547" t="s">
        <v>183</v>
      </c>
      <c r="C34" s="547"/>
      <c r="D34" s="547"/>
      <c r="E34" s="547"/>
      <c r="F34" s="547"/>
      <c r="G34" s="546" t="s">
        <v>21</v>
      </c>
      <c r="H34" s="546"/>
      <c r="I34" s="546"/>
      <c r="J34" s="546"/>
      <c r="K34" s="429"/>
      <c r="L34" s="550" t="s">
        <v>225</v>
      </c>
      <c r="M34" s="550"/>
      <c r="N34" s="550"/>
      <c r="O34" s="550"/>
      <c r="P34" s="430"/>
      <c r="Q34" s="550" t="s">
        <v>226</v>
      </c>
      <c r="R34" s="550"/>
      <c r="S34" s="431"/>
      <c r="T34" s="546" t="s">
        <v>227</v>
      </c>
      <c r="U34" s="546"/>
    </row>
    <row r="35" spans="1:21" s="171" customFormat="1" ht="32.25" customHeight="1">
      <c r="A35" s="44"/>
      <c r="B35" s="422"/>
      <c r="C35" s="422"/>
      <c r="D35" s="422"/>
      <c r="E35" s="422"/>
      <c r="F35" s="422"/>
      <c r="G35" s="423"/>
      <c r="H35" s="423"/>
      <c r="I35" s="423"/>
      <c r="J35" s="423"/>
      <c r="K35" s="420"/>
      <c r="L35" s="428" t="s">
        <v>188</v>
      </c>
      <c r="M35" s="238"/>
      <c r="N35" s="438"/>
      <c r="O35" s="428" t="s">
        <v>264</v>
      </c>
      <c r="P35" s="421"/>
      <c r="Q35" s="428" t="s">
        <v>188</v>
      </c>
      <c r="R35" s="428" t="s">
        <v>264</v>
      </c>
      <c r="S35" s="238"/>
      <c r="T35" s="427" t="s">
        <v>188</v>
      </c>
      <c r="U35" s="427" t="s">
        <v>264</v>
      </c>
    </row>
    <row r="36" spans="1:21" s="171" customFormat="1" ht="49.5" customHeight="1">
      <c r="A36" s="44"/>
      <c r="B36" s="548" t="s">
        <v>190</v>
      </c>
      <c r="C36" s="548"/>
      <c r="D36" s="548"/>
      <c r="E36" s="548"/>
      <c r="F36" s="548"/>
      <c r="G36" s="549" t="s">
        <v>196</v>
      </c>
      <c r="H36" s="549"/>
      <c r="I36" s="549"/>
      <c r="J36" s="549"/>
      <c r="K36" s="419"/>
      <c r="L36" s="432">
        <v>3466710</v>
      </c>
      <c r="M36" s="432"/>
      <c r="N36" s="432"/>
      <c r="O36" s="432">
        <v>3466710</v>
      </c>
      <c r="P36" s="432"/>
      <c r="Q36" s="433">
        <v>4175000</v>
      </c>
      <c r="R36" s="434">
        <v>4175000</v>
      </c>
      <c r="S36" s="434"/>
      <c r="T36" s="434">
        <v>4175000</v>
      </c>
      <c r="U36" s="434">
        <v>4175000</v>
      </c>
    </row>
    <row r="37" spans="1:21" s="171" customFormat="1" ht="29.25">
      <c r="A37" s="44"/>
      <c r="B37" s="424"/>
      <c r="C37" s="419"/>
      <c r="D37" s="419"/>
      <c r="E37" s="419"/>
      <c r="F37" s="419"/>
      <c r="G37" s="419"/>
      <c r="H37" s="419"/>
      <c r="I37" s="419"/>
      <c r="J37" s="419"/>
      <c r="K37" s="419"/>
      <c r="L37" s="419"/>
      <c r="M37" s="419"/>
      <c r="N37" s="419"/>
      <c r="O37" s="419"/>
      <c r="P37" s="419"/>
      <c r="Q37" s="425"/>
      <c r="R37" s="426"/>
      <c r="S37" s="426"/>
      <c r="T37" s="426"/>
      <c r="U37" s="426"/>
    </row>
    <row r="38" spans="1:21" ht="29.25" customHeight="1">
      <c r="A38" s="544">
        <v>3</v>
      </c>
      <c r="B38" s="544"/>
      <c r="C38" s="544"/>
      <c r="D38" s="544"/>
      <c r="E38" s="544"/>
      <c r="F38" s="544"/>
      <c r="G38" s="544"/>
      <c r="H38" s="544"/>
      <c r="I38" s="544"/>
      <c r="J38" s="544"/>
      <c r="K38" s="544"/>
      <c r="L38" s="544"/>
      <c r="M38" s="544"/>
      <c r="N38" s="544"/>
      <c r="O38" s="544"/>
      <c r="P38" s="544"/>
      <c r="Q38" s="544"/>
      <c r="R38" s="544"/>
      <c r="S38" s="544"/>
      <c r="T38" s="544"/>
      <c r="U38" s="544"/>
    </row>
    <row r="39" spans="1:21" ht="24">
      <c r="A39" s="44"/>
      <c r="B39" s="172"/>
      <c r="C39" s="139"/>
      <c r="D39" s="139"/>
      <c r="E39" s="99"/>
      <c r="F39" s="151"/>
      <c r="G39" s="247"/>
      <c r="H39" s="139"/>
      <c r="I39" s="99"/>
      <c r="J39" s="151"/>
      <c r="K39" s="247"/>
      <c r="L39" s="44"/>
      <c r="M39" s="99"/>
      <c r="N39" s="99"/>
      <c r="O39" s="151"/>
      <c r="P39" s="247"/>
    </row>
    <row r="40" spans="1:21">
      <c r="B40" s="27"/>
      <c r="C40" s="27"/>
      <c r="D40" s="27"/>
      <c r="E40" s="27"/>
      <c r="F40" s="27"/>
      <c r="G40" s="27"/>
      <c r="H40" s="27"/>
      <c r="I40" s="27"/>
      <c r="J40" s="27"/>
    </row>
    <row r="41" spans="1:21">
      <c r="B41" s="27"/>
      <c r="C41" s="27"/>
      <c r="D41" s="27"/>
      <c r="E41" s="27"/>
      <c r="F41" s="27"/>
      <c r="G41" s="27"/>
      <c r="H41" s="27"/>
      <c r="I41" s="27"/>
      <c r="J41" s="27"/>
    </row>
    <row r="42" spans="1:21">
      <c r="B42" s="27"/>
      <c r="C42" s="27"/>
      <c r="D42" s="27"/>
      <c r="E42" s="27"/>
      <c r="F42" s="27"/>
      <c r="G42" s="27"/>
      <c r="H42" s="27"/>
      <c r="I42" s="27"/>
      <c r="J42" s="27"/>
    </row>
    <row r="43" spans="1:21">
      <c r="B43" s="27"/>
      <c r="C43" s="26"/>
      <c r="D43" s="26"/>
      <c r="E43" s="26"/>
      <c r="F43" s="26"/>
      <c r="G43" s="26"/>
      <c r="H43" s="26"/>
      <c r="I43" s="26"/>
      <c r="J43" s="26"/>
    </row>
    <row r="44" spans="1:21">
      <c r="B44" s="25"/>
      <c r="C44" s="26"/>
      <c r="D44" s="26"/>
      <c r="E44" s="26"/>
      <c r="F44" s="26"/>
      <c r="G44" s="26"/>
      <c r="H44" s="26"/>
      <c r="I44" s="26"/>
      <c r="J44" s="26"/>
    </row>
    <row r="45" spans="1:21">
      <c r="B45" s="26"/>
    </row>
  </sheetData>
  <mergeCells count="29">
    <mergeCell ref="A38:U38"/>
    <mergeCell ref="M30:O30"/>
    <mergeCell ref="M27:O27"/>
    <mergeCell ref="Q27:R27"/>
    <mergeCell ref="M28:O28"/>
    <mergeCell ref="M29:O29"/>
    <mergeCell ref="P28:T28"/>
    <mergeCell ref="P29:T29"/>
    <mergeCell ref="P30:T30"/>
    <mergeCell ref="T34:U34"/>
    <mergeCell ref="B34:F34"/>
    <mergeCell ref="B36:F36"/>
    <mergeCell ref="G36:J36"/>
    <mergeCell ref="Q34:R34"/>
    <mergeCell ref="G34:J34"/>
    <mergeCell ref="L34:O34"/>
    <mergeCell ref="B32:T32"/>
    <mergeCell ref="A1:U1"/>
    <mergeCell ref="A2:U2"/>
    <mergeCell ref="A3:U3"/>
    <mergeCell ref="M25:O25"/>
    <mergeCell ref="M24:O24"/>
    <mergeCell ref="M23:O23"/>
    <mergeCell ref="O12:P12"/>
    <mergeCell ref="B4:J4"/>
    <mergeCell ref="B5:T5"/>
    <mergeCell ref="B8:T8"/>
    <mergeCell ref="O13:U14"/>
    <mergeCell ref="M22:Q22"/>
  </mergeCells>
  <pageMargins left="0.35433070866141736" right="0.35433070866141736" top="0.59055118110236227" bottom="0.59055118110236227" header="0" footer="0"/>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dimension ref="A1:AF29"/>
  <sheetViews>
    <sheetView rightToLeft="1" view="pageBreakPreview" topLeftCell="A4" zoomScale="90" zoomScaleNormal="120" zoomScaleSheetLayoutView="90" workbookViewId="0">
      <selection activeCell="D11" sqref="D11"/>
    </sheetView>
  </sheetViews>
  <sheetFormatPr defaultRowHeight="15.75"/>
  <cols>
    <col min="1" max="1" width="5.28515625" style="361" customWidth="1"/>
    <col min="2" max="2" width="9.140625" style="361"/>
    <col min="3" max="3" width="5.28515625" style="361" customWidth="1"/>
    <col min="4" max="4" width="11.28515625" style="361" customWidth="1"/>
    <col min="5" max="5" width="1.85546875" style="361" customWidth="1"/>
    <col min="6" max="6" width="9.42578125" style="361" customWidth="1"/>
    <col min="7" max="7" width="1.85546875" style="361" customWidth="1"/>
    <col min="8" max="8" width="12.42578125" style="361" customWidth="1"/>
    <col min="9" max="9" width="1.85546875" style="361" customWidth="1"/>
    <col min="10" max="10" width="2.42578125" style="361" customWidth="1"/>
    <col min="11" max="11" width="11.28515625" style="361" customWidth="1"/>
    <col min="12" max="12" width="2.28515625" style="361" customWidth="1"/>
    <col min="13" max="13" width="8.7109375" style="361" customWidth="1"/>
    <col min="14" max="14" width="2.28515625" style="361" customWidth="1"/>
    <col min="15" max="15" width="12.42578125" style="361" customWidth="1"/>
    <col min="16" max="16" width="2" style="361" customWidth="1"/>
    <col min="17" max="17" width="12.5703125" style="361" customWidth="1"/>
    <col min="18" max="19" width="2.28515625" style="361" customWidth="1"/>
    <col min="20" max="20" width="8.42578125" style="361" customWidth="1"/>
    <col min="21" max="21" width="1.5703125" style="361" customWidth="1"/>
    <col min="22" max="22" width="12.42578125" style="361" customWidth="1"/>
    <col min="23" max="23" width="1.42578125" style="361" customWidth="1"/>
    <col min="24" max="24" width="11.42578125" style="361" customWidth="1"/>
    <col min="25" max="25" width="2" style="361" customWidth="1"/>
    <col min="26" max="26" width="8.7109375" style="361" customWidth="1"/>
    <col min="27" max="27" width="2" style="361" customWidth="1"/>
    <col min="28" max="28" width="12.42578125" style="361" customWidth="1"/>
    <col min="29" max="29" width="2.28515625" style="361" customWidth="1"/>
    <col min="30" max="16384" width="9.140625" style="361"/>
  </cols>
  <sheetData>
    <row r="1" spans="1:29" s="360" customFormat="1" ht="18" customHeight="1">
      <c r="A1" s="553" t="s">
        <v>181</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row>
    <row r="2" spans="1:29" s="360" customFormat="1" ht="18" customHeight="1">
      <c r="A2" s="553" t="s">
        <v>242</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row>
    <row r="3" spans="1:29" s="360" customFormat="1" ht="18" customHeight="1">
      <c r="A3" s="553" t="s">
        <v>263</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row>
    <row r="4" spans="1:29" ht="17.25" customHeight="1"/>
    <row r="5" spans="1:29" ht="33" customHeight="1">
      <c r="B5" s="362" t="s">
        <v>228</v>
      </c>
      <c r="C5" s="97" t="s">
        <v>135</v>
      </c>
      <c r="D5"/>
      <c r="E5"/>
      <c r="F5"/>
      <c r="G5"/>
      <c r="H5"/>
      <c r="I5"/>
      <c r="J5"/>
      <c r="K5"/>
      <c r="L5"/>
      <c r="M5"/>
    </row>
    <row r="6" spans="1:29" ht="33" customHeight="1">
      <c r="B6" s="362"/>
      <c r="C6" s="97"/>
      <c r="D6"/>
      <c r="E6"/>
      <c r="F6"/>
      <c r="G6"/>
      <c r="H6"/>
      <c r="I6"/>
      <c r="J6"/>
      <c r="K6"/>
      <c r="L6"/>
      <c r="M6"/>
    </row>
    <row r="7" spans="1:29" ht="26.25">
      <c r="A7" s="364"/>
      <c r="B7" s="363"/>
      <c r="D7" s="555" t="s">
        <v>267</v>
      </c>
      <c r="E7" s="555"/>
      <c r="F7" s="555"/>
      <c r="G7" s="555"/>
      <c r="H7" s="555"/>
      <c r="I7" s="555"/>
      <c r="K7" s="555" t="s">
        <v>268</v>
      </c>
      <c r="L7" s="555"/>
      <c r="M7" s="555"/>
      <c r="N7" s="555"/>
      <c r="O7" s="555"/>
      <c r="Q7" s="555" t="s">
        <v>269</v>
      </c>
      <c r="R7" s="555"/>
      <c r="S7" s="555"/>
      <c r="T7" s="555"/>
      <c r="U7" s="555"/>
      <c r="V7" s="555"/>
      <c r="X7" s="555" t="s">
        <v>270</v>
      </c>
      <c r="Y7" s="555"/>
      <c r="Z7" s="555"/>
      <c r="AA7" s="555"/>
      <c r="AB7" s="555"/>
    </row>
    <row r="8" spans="1:29" ht="26.25" customHeight="1">
      <c r="A8" s="364"/>
      <c r="B8" s="363"/>
      <c r="D8" s="556" t="s">
        <v>137</v>
      </c>
      <c r="E8" s="365"/>
      <c r="F8" s="554" t="s">
        <v>133</v>
      </c>
      <c r="G8" s="554"/>
      <c r="H8" s="554"/>
      <c r="I8" s="554"/>
      <c r="J8" s="366"/>
      <c r="K8" s="367" t="s">
        <v>115</v>
      </c>
      <c r="L8" s="365"/>
      <c r="M8" s="554" t="s">
        <v>133</v>
      </c>
      <c r="N8" s="554"/>
      <c r="O8" s="554"/>
      <c r="P8" s="366"/>
      <c r="Q8" s="367" t="s">
        <v>115</v>
      </c>
      <c r="R8" s="365"/>
      <c r="S8" s="368"/>
      <c r="T8" s="554" t="s">
        <v>133</v>
      </c>
      <c r="U8" s="554"/>
      <c r="V8" s="554"/>
      <c r="W8" s="366"/>
      <c r="X8" s="367" t="s">
        <v>115</v>
      </c>
      <c r="Y8" s="365"/>
      <c r="Z8" s="554" t="s">
        <v>133</v>
      </c>
      <c r="AA8" s="554"/>
      <c r="AB8" s="554"/>
    </row>
    <row r="9" spans="1:29" s="371" customFormat="1" ht="41.25" customHeight="1">
      <c r="A9" s="369"/>
      <c r="B9" s="370"/>
      <c r="D9" s="557"/>
      <c r="E9" s="372"/>
      <c r="F9" s="374" t="s">
        <v>134</v>
      </c>
      <c r="G9" s="373"/>
      <c r="H9" s="410" t="s">
        <v>272</v>
      </c>
      <c r="I9" s="373"/>
      <c r="J9" s="375"/>
      <c r="K9" s="374" t="s">
        <v>229</v>
      </c>
      <c r="L9" s="373"/>
      <c r="M9" s="374" t="s">
        <v>134</v>
      </c>
      <c r="N9" s="373"/>
      <c r="O9" s="410" t="s">
        <v>273</v>
      </c>
      <c r="P9" s="375"/>
      <c r="Q9" s="374" t="s">
        <v>229</v>
      </c>
      <c r="R9" s="373"/>
      <c r="S9" s="373"/>
      <c r="T9" s="374" t="s">
        <v>134</v>
      </c>
      <c r="U9" s="373"/>
      <c r="V9" s="410" t="s">
        <v>274</v>
      </c>
      <c r="W9" s="375"/>
      <c r="X9" s="374" t="s">
        <v>229</v>
      </c>
      <c r="Y9" s="373"/>
      <c r="Z9" s="409" t="s">
        <v>134</v>
      </c>
      <c r="AA9" s="373"/>
      <c r="AB9" s="410" t="s">
        <v>275</v>
      </c>
    </row>
    <row r="10" spans="1:29" ht="26.25">
      <c r="A10" s="364"/>
      <c r="B10" s="363"/>
      <c r="D10" s="376" t="s">
        <v>69</v>
      </c>
      <c r="E10" s="376"/>
      <c r="F10" s="376" t="s">
        <v>69</v>
      </c>
      <c r="G10" s="376"/>
      <c r="H10" s="376" t="s">
        <v>69</v>
      </c>
      <c r="I10" s="376"/>
      <c r="J10" s="377"/>
      <c r="K10" s="376" t="s">
        <v>69</v>
      </c>
      <c r="L10" s="376"/>
      <c r="M10" s="376" t="s">
        <v>69</v>
      </c>
      <c r="N10" s="376"/>
      <c r="O10" s="376" t="s">
        <v>69</v>
      </c>
      <c r="P10" s="377"/>
      <c r="Q10" s="376" t="s">
        <v>69</v>
      </c>
      <c r="R10" s="376"/>
      <c r="S10" s="376"/>
      <c r="T10" s="376" t="s">
        <v>69</v>
      </c>
      <c r="U10" s="376"/>
      <c r="V10" s="376" t="s">
        <v>69</v>
      </c>
      <c r="W10" s="377"/>
      <c r="X10" s="376" t="s">
        <v>69</v>
      </c>
      <c r="Y10" s="376"/>
      <c r="Z10" s="376" t="s">
        <v>69</v>
      </c>
      <c r="AA10" s="376"/>
      <c r="AB10" s="376" t="s">
        <v>69</v>
      </c>
    </row>
    <row r="11" spans="1:29" s="378" customFormat="1" ht="26.25">
      <c r="B11" s="363" t="s">
        <v>51</v>
      </c>
      <c r="D11" s="379">
        <v>353466</v>
      </c>
      <c r="E11" s="380"/>
      <c r="F11" s="379" t="s">
        <v>116</v>
      </c>
      <c r="G11" s="380"/>
      <c r="H11" s="379">
        <v>333820</v>
      </c>
      <c r="I11" s="380"/>
      <c r="J11" s="380"/>
      <c r="K11" s="379">
        <v>280482</v>
      </c>
      <c r="L11" s="380"/>
      <c r="M11" s="379" t="s">
        <v>116</v>
      </c>
      <c r="N11" s="380"/>
      <c r="O11" s="379">
        <v>248250</v>
      </c>
      <c r="P11" s="380"/>
      <c r="Q11" s="379">
        <v>227856</v>
      </c>
      <c r="R11" s="380"/>
      <c r="S11" s="380"/>
      <c r="T11" s="379" t="s">
        <v>116</v>
      </c>
      <c r="U11" s="380"/>
      <c r="V11" s="379">
        <v>226232</v>
      </c>
      <c r="W11" s="380"/>
      <c r="X11" s="379">
        <v>173928</v>
      </c>
      <c r="Y11" s="380"/>
      <c r="Z11" s="379" t="s">
        <v>116</v>
      </c>
      <c r="AA11" s="380"/>
      <c r="AB11" s="379">
        <v>185914</v>
      </c>
    </row>
    <row r="12" spans="1:29" s="378" customFormat="1" ht="26.25">
      <c r="B12" s="363" t="s">
        <v>93</v>
      </c>
      <c r="D12" s="379">
        <v>263147</v>
      </c>
      <c r="E12" s="380"/>
      <c r="F12" s="379" t="s">
        <v>116</v>
      </c>
      <c r="G12" s="380"/>
      <c r="H12" s="379">
        <v>236264</v>
      </c>
      <c r="I12" s="380"/>
      <c r="J12" s="380"/>
      <c r="K12" s="379">
        <v>194502</v>
      </c>
      <c r="L12" s="380"/>
      <c r="M12" s="379" t="s">
        <v>116</v>
      </c>
      <c r="N12" s="380"/>
      <c r="O12" s="379">
        <v>194417</v>
      </c>
      <c r="P12" s="380"/>
      <c r="Q12" s="379">
        <v>166906</v>
      </c>
      <c r="R12" s="380"/>
      <c r="S12" s="380"/>
      <c r="T12" s="379" t="s">
        <v>116</v>
      </c>
      <c r="U12" s="380"/>
      <c r="V12" s="379">
        <v>160450</v>
      </c>
      <c r="W12" s="380"/>
      <c r="X12" s="379">
        <v>114391</v>
      </c>
      <c r="Y12" s="380"/>
      <c r="Z12" s="379" t="s">
        <v>116</v>
      </c>
      <c r="AA12" s="380"/>
      <c r="AB12" s="379">
        <v>120131</v>
      </c>
    </row>
    <row r="13" spans="1:29" s="378" customFormat="1" ht="26.25">
      <c r="B13" s="363" t="s">
        <v>42</v>
      </c>
      <c r="D13" s="379">
        <v>64949</v>
      </c>
      <c r="E13" s="380"/>
      <c r="F13" s="379" t="s">
        <v>116</v>
      </c>
      <c r="G13" s="380"/>
      <c r="H13" s="379">
        <v>71000</v>
      </c>
      <c r="I13" s="380"/>
      <c r="J13" s="380"/>
      <c r="K13" s="379">
        <v>63731</v>
      </c>
      <c r="L13" s="380"/>
      <c r="M13" s="379" t="s">
        <v>116</v>
      </c>
      <c r="N13" s="380"/>
      <c r="O13" s="379">
        <v>35749</v>
      </c>
      <c r="P13" s="380"/>
      <c r="Q13" s="379">
        <v>42802</v>
      </c>
      <c r="R13" s="380"/>
      <c r="S13" s="380"/>
      <c r="T13" s="379" t="s">
        <v>116</v>
      </c>
      <c r="U13" s="380"/>
      <c r="V13" s="379">
        <v>49762</v>
      </c>
      <c r="W13" s="380"/>
      <c r="X13" s="379">
        <v>45398</v>
      </c>
      <c r="Y13" s="380"/>
      <c r="Z13" s="379" t="s">
        <v>116</v>
      </c>
      <c r="AA13" s="380"/>
      <c r="AB13" s="379">
        <v>53793</v>
      </c>
    </row>
    <row r="14" spans="1:29" s="378" customFormat="1" ht="26.25">
      <c r="B14" s="363" t="s">
        <v>44</v>
      </c>
      <c r="D14" s="381">
        <v>84148</v>
      </c>
      <c r="E14" s="382"/>
      <c r="F14" s="381" t="s">
        <v>116</v>
      </c>
      <c r="G14" s="382"/>
      <c r="H14" s="381">
        <v>82361</v>
      </c>
      <c r="I14" s="382"/>
      <c r="J14" s="382"/>
      <c r="K14" s="381">
        <v>50223</v>
      </c>
      <c r="L14" s="382"/>
      <c r="M14" s="381" t="s">
        <v>116</v>
      </c>
      <c r="N14" s="382"/>
      <c r="O14" s="381">
        <v>34005</v>
      </c>
      <c r="P14" s="382"/>
      <c r="Q14" s="381">
        <v>30627</v>
      </c>
      <c r="R14" s="382"/>
      <c r="S14" s="382"/>
      <c r="T14" s="381" t="s">
        <v>116</v>
      </c>
      <c r="U14" s="382"/>
      <c r="V14" s="381">
        <v>39129</v>
      </c>
      <c r="W14" s="382"/>
      <c r="X14" s="381">
        <v>44452</v>
      </c>
      <c r="Y14" s="382"/>
      <c r="Z14" s="381" t="s">
        <v>116</v>
      </c>
      <c r="AA14" s="382"/>
      <c r="AB14" s="381">
        <v>49447</v>
      </c>
    </row>
    <row r="15" spans="1:29" ht="26.25" customHeight="1"/>
    <row r="19" spans="1:32" ht="26.25">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452"/>
      <c r="AD19" s="383"/>
      <c r="AE19" s="383"/>
      <c r="AF19" s="383"/>
    </row>
    <row r="28" spans="1:32" ht="6" customHeight="1"/>
    <row r="29" spans="1:32" ht="28.5" customHeight="1">
      <c r="A29" s="551">
        <v>4</v>
      </c>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row>
  </sheetData>
  <mergeCells count="14">
    <mergeCell ref="A29:AB29"/>
    <mergeCell ref="B19:AB19"/>
    <mergeCell ref="A1:AC1"/>
    <mergeCell ref="A2:AC2"/>
    <mergeCell ref="A3:AC3"/>
    <mergeCell ref="Z8:AB8"/>
    <mergeCell ref="X7:AB7"/>
    <mergeCell ref="T8:V8"/>
    <mergeCell ref="D8:D9"/>
    <mergeCell ref="D7:I7"/>
    <mergeCell ref="K7:O7"/>
    <mergeCell ref="Q7:V7"/>
    <mergeCell ref="F8:I8"/>
    <mergeCell ref="M8:O8"/>
  </mergeCells>
  <pageMargins left="0.25" right="0.37"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dimension ref="A1:T31"/>
  <sheetViews>
    <sheetView rightToLeft="1" view="pageBreakPreview" topLeftCell="A13" zoomScale="90" zoomScaleSheetLayoutView="90" workbookViewId="0">
      <selection activeCell="F10" sqref="F10"/>
    </sheetView>
  </sheetViews>
  <sheetFormatPr defaultRowHeight="15.75"/>
  <cols>
    <col min="1" max="1" width="0.5703125" style="46" customWidth="1"/>
    <col min="2" max="2" width="47" style="46" bestFit="1" customWidth="1"/>
    <col min="3" max="3" width="2.85546875" style="46" customWidth="1"/>
    <col min="4" max="4" width="9.28515625" style="46" customWidth="1"/>
    <col min="5" max="5" width="2.7109375" style="46" customWidth="1"/>
    <col min="6" max="6" width="9.5703125" style="46" customWidth="1"/>
    <col min="7" max="7" width="1.140625" style="46" customWidth="1"/>
    <col min="8" max="8" width="8.140625" style="46" customWidth="1"/>
    <col min="9" max="9" width="1.140625" style="46" customWidth="1"/>
    <col min="10" max="10" width="8.7109375" style="46" customWidth="1"/>
    <col min="11" max="11" width="3.140625" style="46" customWidth="1"/>
    <col min="12" max="12" width="8.7109375" style="46" customWidth="1"/>
    <col min="13" max="13" width="2.140625" style="46" customWidth="1"/>
    <col min="14" max="14" width="9.28515625" style="46" customWidth="1"/>
    <col min="15" max="15" width="1.85546875" style="46" customWidth="1"/>
    <col min="16" max="16" width="8.28515625" style="46" customWidth="1"/>
    <col min="17" max="17" width="1.42578125" style="46" customWidth="1"/>
    <col min="18" max="18" width="8.42578125" style="46" customWidth="1"/>
    <col min="19" max="19" width="1.85546875" style="46" customWidth="1"/>
    <col min="20" max="20" width="10.140625" style="46" customWidth="1"/>
    <col min="21" max="16384" width="9.140625" style="46"/>
  </cols>
  <sheetData>
    <row r="1" spans="1:20" s="235" customFormat="1" ht="18" customHeight="1">
      <c r="B1" s="515" t="s">
        <v>181</v>
      </c>
      <c r="C1" s="515"/>
      <c r="D1" s="515"/>
      <c r="E1" s="515"/>
      <c r="F1" s="515"/>
      <c r="G1" s="515"/>
      <c r="H1" s="515"/>
      <c r="I1" s="515"/>
      <c r="J1" s="515"/>
      <c r="K1" s="515"/>
      <c r="L1" s="515"/>
      <c r="M1" s="515"/>
      <c r="N1" s="515"/>
      <c r="O1" s="515"/>
      <c r="P1" s="515"/>
      <c r="Q1" s="515"/>
      <c r="R1" s="515"/>
      <c r="S1" s="515"/>
      <c r="T1" s="515"/>
    </row>
    <row r="2" spans="1:20" s="235" customFormat="1" ht="18" customHeight="1">
      <c r="B2" s="515" t="s">
        <v>242</v>
      </c>
      <c r="C2" s="515"/>
      <c r="D2" s="515"/>
      <c r="E2" s="515"/>
      <c r="F2" s="515"/>
      <c r="G2" s="515"/>
      <c r="H2" s="515"/>
      <c r="I2" s="515"/>
      <c r="J2" s="515"/>
      <c r="K2" s="515"/>
      <c r="L2" s="515"/>
      <c r="M2" s="515"/>
      <c r="N2" s="515"/>
      <c r="O2" s="515"/>
      <c r="P2" s="515"/>
      <c r="Q2" s="515"/>
      <c r="R2" s="515"/>
      <c r="S2" s="515"/>
      <c r="T2" s="515"/>
    </row>
    <row r="3" spans="1:20" s="235" customFormat="1" ht="18" customHeight="1">
      <c r="B3" s="515" t="s">
        <v>263</v>
      </c>
      <c r="C3" s="515"/>
      <c r="D3" s="515"/>
      <c r="E3" s="515"/>
      <c r="F3" s="515"/>
      <c r="G3" s="515"/>
      <c r="H3" s="515"/>
      <c r="I3" s="515"/>
      <c r="J3" s="515"/>
      <c r="K3" s="515"/>
      <c r="L3" s="515"/>
      <c r="M3" s="515"/>
      <c r="N3" s="515"/>
      <c r="O3" s="515"/>
      <c r="P3" s="515"/>
      <c r="Q3" s="515"/>
      <c r="R3" s="515"/>
      <c r="S3" s="515"/>
      <c r="T3" s="515"/>
    </row>
    <row r="4" spans="1:20" ht="12" customHeight="1">
      <c r="A4" s="29"/>
      <c r="B4" s="47"/>
      <c r="C4" s="47"/>
      <c r="D4" s="47"/>
      <c r="E4" s="47"/>
      <c r="F4" s="28"/>
      <c r="G4" s="28"/>
      <c r="H4" s="28"/>
      <c r="I4" s="28"/>
      <c r="J4" s="28"/>
      <c r="K4" s="28"/>
      <c r="L4" s="28"/>
      <c r="M4" s="28"/>
      <c r="N4" s="28"/>
      <c r="O4" s="28"/>
      <c r="P4" s="28"/>
      <c r="Q4" s="28"/>
      <c r="R4" s="28"/>
      <c r="S4" s="28"/>
      <c r="T4" s="28"/>
    </row>
    <row r="5" spans="1:20" ht="25.5" customHeight="1">
      <c r="A5" s="29"/>
      <c r="B5" s="558" t="s">
        <v>243</v>
      </c>
      <c r="C5" s="558"/>
      <c r="D5" s="558"/>
      <c r="E5" s="558"/>
      <c r="F5" s="559"/>
      <c r="G5" s="559"/>
      <c r="H5" s="559"/>
      <c r="I5" s="559"/>
      <c r="J5" s="559"/>
      <c r="K5" s="559"/>
      <c r="L5" s="559"/>
      <c r="M5" s="559"/>
      <c r="N5" s="559"/>
      <c r="O5" s="559"/>
      <c r="P5" s="559"/>
      <c r="Q5" s="559"/>
      <c r="R5" s="559"/>
      <c r="S5" s="144"/>
      <c r="T5" s="144"/>
    </row>
    <row r="6" spans="1:20" ht="25.5" customHeight="1">
      <c r="A6" s="29"/>
      <c r="B6" s="390"/>
      <c r="C6" s="390"/>
      <c r="D6" s="390"/>
      <c r="E6" s="390"/>
      <c r="F6" s="391"/>
      <c r="G6" s="391"/>
      <c r="H6" s="391"/>
      <c r="I6" s="391"/>
      <c r="J6" s="391"/>
      <c r="K6" s="391"/>
      <c r="L6" s="391"/>
      <c r="M6" s="391"/>
      <c r="N6" s="391"/>
      <c r="O6" s="391"/>
      <c r="P6" s="391"/>
      <c r="Q6" s="391"/>
      <c r="R6" s="391"/>
      <c r="S6" s="391"/>
      <c r="T6" s="391"/>
    </row>
    <row r="7" spans="1:20" s="48" customFormat="1" ht="9.75" customHeight="1">
      <c r="A7" s="33"/>
      <c r="B7" s="560" t="s">
        <v>33</v>
      </c>
      <c r="C7" s="164"/>
      <c r="D7" s="562" t="s">
        <v>136</v>
      </c>
      <c r="E7" s="102"/>
      <c r="F7" s="560" t="s">
        <v>264</v>
      </c>
      <c r="G7" s="560"/>
      <c r="H7" s="560"/>
      <c r="I7" s="560"/>
      <c r="J7" s="560"/>
      <c r="K7" s="560"/>
      <c r="L7" s="560"/>
      <c r="M7" s="63"/>
      <c r="N7" s="560" t="s">
        <v>188</v>
      </c>
      <c r="O7" s="560"/>
      <c r="P7" s="560"/>
      <c r="Q7" s="560"/>
      <c r="R7" s="560"/>
      <c r="S7" s="560"/>
      <c r="T7" s="560"/>
    </row>
    <row r="8" spans="1:20" s="48" customFormat="1" ht="15" customHeight="1">
      <c r="A8" s="33"/>
      <c r="B8" s="560"/>
      <c r="C8" s="164"/>
      <c r="D8" s="562"/>
      <c r="E8" s="102"/>
      <c r="F8" s="560"/>
      <c r="G8" s="560"/>
      <c r="H8" s="560"/>
      <c r="I8" s="560"/>
      <c r="J8" s="560"/>
      <c r="K8" s="560"/>
      <c r="L8" s="560"/>
      <c r="M8" s="63"/>
      <c r="N8" s="560" t="s">
        <v>35</v>
      </c>
      <c r="O8" s="560"/>
      <c r="P8" s="560"/>
      <c r="Q8" s="560"/>
      <c r="R8" s="560"/>
      <c r="S8" s="560"/>
      <c r="T8" s="560"/>
    </row>
    <row r="9" spans="1:20" s="48" customFormat="1" ht="2.25" customHeight="1">
      <c r="A9" s="33"/>
      <c r="B9" s="560"/>
      <c r="C9" s="164"/>
      <c r="D9" s="562"/>
      <c r="E9" s="102"/>
      <c r="F9" s="561"/>
      <c r="G9" s="561"/>
      <c r="H9" s="561"/>
      <c r="I9" s="561"/>
      <c r="J9" s="561"/>
      <c r="K9" s="561"/>
      <c r="L9" s="561"/>
      <c r="M9" s="63"/>
      <c r="N9" s="561"/>
      <c r="O9" s="561"/>
      <c r="P9" s="561"/>
      <c r="Q9" s="561"/>
      <c r="R9" s="561"/>
      <c r="S9" s="561"/>
      <c r="T9" s="561"/>
    </row>
    <row r="10" spans="1:20" s="48" customFormat="1" ht="45" customHeight="1">
      <c r="A10" s="33"/>
      <c r="B10" s="561"/>
      <c r="C10" s="164"/>
      <c r="D10" s="563"/>
      <c r="E10" s="102"/>
      <c r="F10" s="110" t="s">
        <v>12</v>
      </c>
      <c r="G10" s="103"/>
      <c r="H10" s="110" t="s">
        <v>32</v>
      </c>
      <c r="I10" s="103"/>
      <c r="J10" s="110" t="s">
        <v>9</v>
      </c>
      <c r="K10" s="103"/>
      <c r="L10" s="110" t="s">
        <v>41</v>
      </c>
      <c r="M10" s="103"/>
      <c r="N10" s="110" t="s">
        <v>12</v>
      </c>
      <c r="O10" s="103"/>
      <c r="P10" s="110" t="s">
        <v>32</v>
      </c>
      <c r="Q10" s="103"/>
      <c r="R10" s="110" t="s">
        <v>9</v>
      </c>
      <c r="S10" s="103"/>
      <c r="T10" s="110" t="s">
        <v>41</v>
      </c>
    </row>
    <row r="11" spans="1:20" s="48" customFormat="1" ht="15.95" customHeight="1">
      <c r="A11" s="34"/>
      <c r="B11" s="104" t="s">
        <v>36</v>
      </c>
      <c r="C11" s="104"/>
      <c r="D11" s="105"/>
      <c r="E11" s="105"/>
      <c r="F11" s="106"/>
      <c r="G11" s="106"/>
      <c r="H11" s="106"/>
      <c r="I11" s="106"/>
      <c r="J11" s="140" t="s">
        <v>69</v>
      </c>
      <c r="K11" s="140"/>
      <c r="L11" s="140" t="s">
        <v>69</v>
      </c>
      <c r="M11" s="106"/>
      <c r="N11" s="106"/>
      <c r="O11" s="106"/>
      <c r="P11" s="106"/>
      <c r="Q11" s="106"/>
      <c r="R11" s="140" t="s">
        <v>69</v>
      </c>
      <c r="S11" s="140"/>
      <c r="T11" s="140" t="s">
        <v>69</v>
      </c>
    </row>
    <row r="12" spans="1:20" s="48" customFormat="1" ht="19.5" customHeight="1">
      <c r="A12" s="34"/>
      <c r="B12" s="107" t="s">
        <v>197</v>
      </c>
      <c r="C12" s="107"/>
      <c r="D12" s="108" t="s">
        <v>196</v>
      </c>
      <c r="E12" s="108"/>
      <c r="F12" s="293">
        <v>3260000</v>
      </c>
      <c r="G12" s="294"/>
      <c r="H12" s="293">
        <f>J12/F12*1000000</f>
        <v>102122.69938650307</v>
      </c>
      <c r="I12" s="295"/>
      <c r="J12" s="293">
        <v>332920</v>
      </c>
      <c r="K12" s="293"/>
      <c r="L12" s="293">
        <v>74653</v>
      </c>
      <c r="M12" s="294"/>
      <c r="N12" s="293">
        <v>3475000</v>
      </c>
      <c r="O12" s="294"/>
      <c r="P12" s="293">
        <f>R12/N12*1000000</f>
        <v>82076.546762589918</v>
      </c>
      <c r="Q12" s="295"/>
      <c r="R12" s="293">
        <v>285216</v>
      </c>
      <c r="S12" s="293"/>
      <c r="T12" s="293">
        <v>66189</v>
      </c>
    </row>
    <row r="13" spans="1:20" s="48" customFormat="1" ht="19.5" customHeight="1">
      <c r="A13" s="33"/>
      <c r="B13" s="104" t="s">
        <v>37</v>
      </c>
      <c r="C13" s="104"/>
      <c r="D13" s="108"/>
      <c r="E13" s="108"/>
      <c r="F13" s="294"/>
      <c r="G13" s="294"/>
      <c r="H13" s="293"/>
      <c r="I13" s="295"/>
      <c r="J13" s="294"/>
      <c r="K13" s="294"/>
      <c r="L13" s="294"/>
      <c r="M13" s="294"/>
      <c r="N13" s="294"/>
      <c r="O13" s="294"/>
      <c r="P13" s="293"/>
      <c r="Q13" s="295"/>
      <c r="R13" s="294"/>
      <c r="S13" s="294"/>
      <c r="T13" s="294"/>
    </row>
    <row r="14" spans="1:20" s="48" customFormat="1" ht="19.5" customHeight="1">
      <c r="A14" s="33"/>
      <c r="B14" s="107" t="s">
        <v>197</v>
      </c>
      <c r="C14" s="107"/>
      <c r="D14" s="108" t="s">
        <v>196</v>
      </c>
      <c r="E14" s="108"/>
      <c r="F14" s="293">
        <v>915000</v>
      </c>
      <c r="G14" s="294"/>
      <c r="H14" s="293">
        <f t="shared" ref="H14" si="0">J14/F14*1000000</f>
        <v>95429.508196721319</v>
      </c>
      <c r="I14" s="295"/>
      <c r="J14" s="293">
        <v>87318</v>
      </c>
      <c r="K14" s="293"/>
      <c r="L14" s="293">
        <v>14832</v>
      </c>
      <c r="M14" s="294"/>
      <c r="N14" s="293">
        <v>700000</v>
      </c>
      <c r="O14" s="294"/>
      <c r="P14" s="293">
        <f t="shared" ref="P14" si="1">R14/N14*1000000</f>
        <v>97500</v>
      </c>
      <c r="Q14" s="295"/>
      <c r="R14" s="293">
        <v>68250</v>
      </c>
      <c r="S14" s="293"/>
      <c r="T14" s="293">
        <v>24130</v>
      </c>
    </row>
    <row r="15" spans="1:20" s="48" customFormat="1" ht="19.5" customHeight="1">
      <c r="A15" s="33"/>
      <c r="B15" s="108"/>
      <c r="C15" s="108"/>
      <c r="D15" s="108"/>
      <c r="E15" s="108"/>
      <c r="F15" s="294"/>
      <c r="G15" s="294"/>
      <c r="H15" s="295"/>
      <c r="I15" s="295"/>
      <c r="J15" s="294"/>
      <c r="K15" s="294"/>
      <c r="L15" s="294"/>
      <c r="M15" s="294"/>
      <c r="N15" s="294"/>
      <c r="O15" s="294"/>
      <c r="P15" s="295"/>
      <c r="Q15" s="295"/>
      <c r="R15" s="294"/>
      <c r="S15" s="294"/>
      <c r="T15" s="294"/>
    </row>
    <row r="16" spans="1:20" s="48" customFormat="1" ht="19.5" customHeight="1" thickBot="1">
      <c r="A16" s="33"/>
      <c r="B16" s="109" t="s">
        <v>91</v>
      </c>
      <c r="C16" s="109"/>
      <c r="D16" s="108"/>
      <c r="E16" s="108"/>
      <c r="F16" s="296">
        <f>F12+F14</f>
        <v>4175000</v>
      </c>
      <c r="G16" s="294"/>
      <c r="H16" s="293">
        <v>79957</v>
      </c>
      <c r="I16" s="295"/>
      <c r="J16" s="296">
        <f>J12+J14</f>
        <v>420238</v>
      </c>
      <c r="K16" s="293"/>
      <c r="L16" s="296">
        <f>L12+L14</f>
        <v>89485</v>
      </c>
      <c r="M16" s="294"/>
      <c r="N16" s="296">
        <f>N12+N14</f>
        <v>4175000</v>
      </c>
      <c r="O16" s="294"/>
      <c r="P16" s="293">
        <v>67181</v>
      </c>
      <c r="Q16" s="295"/>
      <c r="R16" s="296">
        <f>R12+R14</f>
        <v>353466</v>
      </c>
      <c r="S16" s="293"/>
      <c r="T16" s="296">
        <f>T12+T14</f>
        <v>90319</v>
      </c>
    </row>
    <row r="17" spans="1:20" s="48" customFormat="1" ht="19.5" customHeight="1" thickTop="1">
      <c r="A17" s="33"/>
      <c r="B17" s="109"/>
      <c r="C17" s="109"/>
      <c r="D17" s="108"/>
      <c r="E17" s="108"/>
      <c r="F17" s="293"/>
      <c r="G17" s="294"/>
      <c r="H17" s="293"/>
      <c r="I17" s="295"/>
      <c r="J17" s="293"/>
      <c r="K17" s="293"/>
      <c r="L17" s="293">
        <f>L16-'صورت سود و زیان'!J9</f>
        <v>0</v>
      </c>
      <c r="M17" s="294"/>
      <c r="N17" s="293"/>
      <c r="O17" s="294"/>
      <c r="P17" s="293"/>
      <c r="Q17" s="295"/>
      <c r="R17" s="293"/>
      <c r="S17" s="293"/>
      <c r="T17" s="293">
        <f>T16-'صورت سود و زیان'!L9</f>
        <v>0</v>
      </c>
    </row>
    <row r="18" spans="1:20" s="48" customFormat="1" ht="19.5" customHeight="1">
      <c r="A18" s="33"/>
      <c r="B18" s="109"/>
      <c r="C18" s="109"/>
      <c r="D18" s="108"/>
      <c r="E18" s="108"/>
      <c r="F18" s="293"/>
      <c r="G18" s="294"/>
      <c r="H18" s="293"/>
      <c r="I18" s="295"/>
      <c r="J18" s="293"/>
      <c r="K18" s="293"/>
      <c r="L18" s="293"/>
      <c r="M18" s="294"/>
      <c r="N18" s="293"/>
      <c r="O18" s="294"/>
      <c r="P18" s="293"/>
      <c r="Q18" s="295"/>
      <c r="R18" s="293"/>
      <c r="S18" s="293"/>
      <c r="T18" s="293"/>
    </row>
    <row r="19" spans="1:20" s="48" customFormat="1" ht="19.5" customHeight="1">
      <c r="A19" s="33"/>
      <c r="B19" s="109"/>
      <c r="C19" s="109"/>
      <c r="D19" s="108"/>
      <c r="E19" s="108"/>
      <c r="F19" s="293"/>
      <c r="G19" s="294"/>
      <c r="H19" s="293"/>
      <c r="I19" s="295"/>
      <c r="J19" s="293"/>
      <c r="K19" s="293"/>
      <c r="L19" s="293"/>
      <c r="M19" s="294"/>
      <c r="N19" s="293"/>
      <c r="O19" s="294"/>
      <c r="P19" s="293"/>
      <c r="Q19" s="295"/>
      <c r="R19" s="293"/>
      <c r="S19" s="293"/>
      <c r="T19" s="293"/>
    </row>
    <row r="20" spans="1:20" s="48" customFormat="1" ht="19.5" customHeight="1">
      <c r="A20" s="33"/>
      <c r="B20" s="109"/>
      <c r="C20" s="109"/>
      <c r="D20" s="108"/>
      <c r="E20" s="108"/>
      <c r="F20" s="293"/>
      <c r="G20" s="294"/>
      <c r="H20" s="293"/>
      <c r="I20" s="295"/>
      <c r="J20" s="293"/>
      <c r="K20" s="293"/>
      <c r="L20" s="293"/>
      <c r="M20" s="294"/>
      <c r="N20" s="293"/>
      <c r="O20" s="294"/>
      <c r="P20" s="293"/>
      <c r="Q20" s="295"/>
      <c r="R20" s="293"/>
      <c r="S20" s="293"/>
      <c r="T20" s="293"/>
    </row>
    <row r="21" spans="1:20" s="48" customFormat="1" ht="19.5" customHeight="1">
      <c r="A21" s="33"/>
      <c r="B21" s="109"/>
      <c r="C21" s="109"/>
      <c r="D21" s="108"/>
      <c r="E21" s="108"/>
      <c r="F21" s="293"/>
      <c r="G21" s="294"/>
      <c r="H21" s="293"/>
      <c r="I21" s="295"/>
      <c r="J21" s="293"/>
      <c r="K21" s="293"/>
      <c r="L21" s="293"/>
      <c r="M21" s="294"/>
      <c r="N21" s="293"/>
      <c r="O21" s="294"/>
      <c r="P21" s="293"/>
      <c r="Q21" s="295"/>
      <c r="R21" s="293"/>
      <c r="S21" s="293"/>
      <c r="T21" s="293"/>
    </row>
    <row r="22" spans="1:20" s="48" customFormat="1" ht="19.5" customHeight="1">
      <c r="A22" s="33"/>
      <c r="B22" s="109"/>
      <c r="C22" s="109"/>
      <c r="D22" s="108"/>
      <c r="E22" s="108"/>
      <c r="F22" s="293"/>
      <c r="G22" s="294"/>
      <c r="H22" s="293"/>
      <c r="I22" s="295"/>
      <c r="J22" s="293"/>
      <c r="K22" s="293"/>
      <c r="L22" s="293"/>
      <c r="M22" s="294"/>
      <c r="N22" s="293"/>
      <c r="O22" s="294"/>
      <c r="P22" s="293"/>
      <c r="Q22" s="295"/>
      <c r="R22" s="293"/>
      <c r="S22" s="293"/>
      <c r="T22" s="293"/>
    </row>
    <row r="23" spans="1:20" s="48" customFormat="1" ht="19.5" customHeight="1">
      <c r="A23" s="33"/>
      <c r="B23" s="109"/>
      <c r="C23" s="109"/>
      <c r="D23" s="108"/>
      <c r="E23" s="108"/>
      <c r="F23" s="293"/>
      <c r="G23" s="294"/>
      <c r="H23" s="293"/>
      <c r="I23" s="295"/>
      <c r="J23" s="293"/>
      <c r="K23" s="293"/>
      <c r="L23" s="293"/>
      <c r="M23" s="294"/>
      <c r="N23" s="293"/>
      <c r="O23" s="294"/>
      <c r="P23" s="293"/>
      <c r="Q23" s="295"/>
      <c r="R23" s="293"/>
      <c r="S23" s="293"/>
      <c r="T23" s="293"/>
    </row>
    <row r="24" spans="1:20" s="48" customFormat="1" ht="19.5" customHeight="1">
      <c r="A24" s="33"/>
      <c r="B24" s="109"/>
      <c r="C24" s="109"/>
      <c r="D24" s="108"/>
      <c r="E24" s="108"/>
      <c r="F24" s="293"/>
      <c r="G24" s="294"/>
      <c r="H24" s="293"/>
      <c r="I24" s="295"/>
      <c r="J24" s="293"/>
      <c r="K24" s="293"/>
      <c r="L24" s="293"/>
      <c r="M24" s="294"/>
      <c r="N24" s="293"/>
      <c r="O24" s="294"/>
      <c r="P24" s="293"/>
      <c r="Q24" s="295"/>
      <c r="R24" s="293"/>
      <c r="S24" s="293"/>
      <c r="T24" s="293"/>
    </row>
    <row r="25" spans="1:20" s="48" customFormat="1" ht="19.5" customHeight="1">
      <c r="A25" s="33"/>
      <c r="B25" s="109"/>
      <c r="C25" s="109"/>
      <c r="D25" s="108"/>
      <c r="E25" s="108"/>
      <c r="F25" s="293"/>
      <c r="G25" s="294"/>
      <c r="H25" s="293"/>
      <c r="I25" s="295"/>
      <c r="J25" s="293"/>
      <c r="K25" s="293"/>
      <c r="L25" s="293"/>
      <c r="M25" s="294"/>
      <c r="N25" s="293"/>
      <c r="O25" s="294"/>
      <c r="P25" s="293"/>
      <c r="Q25" s="295"/>
      <c r="R25" s="293"/>
      <c r="S25" s="293"/>
      <c r="T25" s="293"/>
    </row>
    <row r="26" spans="1:20" ht="36.75" customHeight="1">
      <c r="B26" s="28"/>
      <c r="C26" s="28"/>
      <c r="D26" s="28"/>
      <c r="E26" s="28"/>
      <c r="F26" s="28"/>
      <c r="G26" s="28"/>
      <c r="H26" s="28"/>
      <c r="I26" s="28"/>
      <c r="J26" s="28"/>
      <c r="K26" s="28"/>
      <c r="L26" s="28"/>
      <c r="M26" s="28"/>
      <c r="N26" s="28"/>
      <c r="O26" s="28"/>
      <c r="P26" s="28"/>
      <c r="Q26" s="28"/>
      <c r="R26" s="28"/>
      <c r="S26" s="28"/>
      <c r="T26" s="28"/>
    </row>
    <row r="27" spans="1:20" ht="22.5">
      <c r="B27" s="28"/>
      <c r="C27" s="28"/>
      <c r="D27" s="28"/>
      <c r="E27" s="28"/>
      <c r="F27" s="28"/>
      <c r="G27" s="28"/>
      <c r="H27" s="240">
        <v>5</v>
      </c>
      <c r="I27" s="28"/>
      <c r="J27" s="28"/>
      <c r="K27" s="28"/>
      <c r="L27" s="28"/>
      <c r="M27" s="28"/>
      <c r="N27" s="28"/>
      <c r="O27" s="28"/>
      <c r="P27" s="28"/>
      <c r="Q27" s="28"/>
      <c r="R27" s="28"/>
      <c r="S27" s="28"/>
      <c r="T27" s="28"/>
    </row>
    <row r="28" spans="1:20">
      <c r="B28" s="28"/>
      <c r="C28" s="28"/>
      <c r="D28" s="28"/>
      <c r="E28" s="28"/>
      <c r="F28" s="28"/>
      <c r="G28" s="28"/>
      <c r="H28" s="28"/>
      <c r="I28" s="28"/>
      <c r="J28" s="28"/>
      <c r="K28" s="28"/>
      <c r="L28" s="28"/>
      <c r="M28" s="28"/>
      <c r="N28" s="28"/>
      <c r="O28" s="28"/>
      <c r="P28" s="28"/>
      <c r="Q28" s="28"/>
      <c r="R28" s="28"/>
      <c r="S28" s="28"/>
      <c r="T28" s="28"/>
    </row>
    <row r="29" spans="1:20">
      <c r="B29" s="101"/>
      <c r="C29" s="101"/>
      <c r="D29" s="101"/>
      <c r="E29" s="101"/>
      <c r="F29" s="101"/>
      <c r="G29" s="101"/>
      <c r="H29" s="101"/>
      <c r="I29" s="101"/>
      <c r="J29" s="101"/>
      <c r="K29" s="101"/>
      <c r="L29" s="101"/>
      <c r="M29" s="101"/>
      <c r="N29" s="101"/>
      <c r="O29" s="101"/>
      <c r="P29" s="101"/>
      <c r="Q29" s="101"/>
      <c r="R29" s="101"/>
      <c r="S29" s="101"/>
      <c r="T29" s="101"/>
    </row>
    <row r="30" spans="1:20">
      <c r="B30" s="101"/>
      <c r="C30" s="101"/>
      <c r="D30" s="101"/>
      <c r="E30" s="101"/>
      <c r="F30" s="101"/>
      <c r="G30" s="101"/>
      <c r="H30" s="101"/>
      <c r="I30" s="101"/>
      <c r="J30" s="101"/>
      <c r="K30" s="101"/>
      <c r="L30" s="101"/>
      <c r="M30" s="101"/>
      <c r="N30" s="101"/>
      <c r="O30" s="101"/>
      <c r="P30" s="101"/>
      <c r="Q30" s="101"/>
      <c r="R30" s="101"/>
      <c r="S30" s="101"/>
      <c r="T30" s="101"/>
    </row>
    <row r="31" spans="1:20">
      <c r="B31" s="101"/>
      <c r="C31" s="101"/>
      <c r="D31" s="101"/>
      <c r="E31" s="101"/>
      <c r="F31" s="101"/>
      <c r="G31" s="101"/>
      <c r="H31" s="101"/>
      <c r="I31" s="101"/>
      <c r="J31" s="101"/>
      <c r="K31" s="101"/>
      <c r="L31" s="101"/>
      <c r="M31" s="101"/>
      <c r="N31" s="101"/>
      <c r="O31" s="101"/>
      <c r="P31" s="101"/>
      <c r="Q31" s="101"/>
      <c r="R31" s="101"/>
      <c r="S31" s="101"/>
      <c r="T31" s="101"/>
    </row>
  </sheetData>
  <mergeCells count="8">
    <mergeCell ref="B1:T1"/>
    <mergeCell ref="B2:T2"/>
    <mergeCell ref="B3:T3"/>
    <mergeCell ref="B5:R5"/>
    <mergeCell ref="B7:B10"/>
    <mergeCell ref="D7:D10"/>
    <mergeCell ref="F7:L9"/>
    <mergeCell ref="N7:T9"/>
  </mergeCells>
  <printOptions horizontalCentered="1"/>
  <pageMargins left="0.39370078740157499" right="0.39370078740157499" top="0.98425196850393704" bottom="0.196850393700787" header="0" footer="0"/>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dimension ref="A1:Q26"/>
  <sheetViews>
    <sheetView rightToLeft="1" view="pageBreakPreview" topLeftCell="A4" zoomScale="110" zoomScaleNormal="115" zoomScaleSheetLayoutView="110" workbookViewId="0">
      <selection activeCell="F11" sqref="F11"/>
    </sheetView>
  </sheetViews>
  <sheetFormatPr defaultRowHeight="15.75"/>
  <cols>
    <col min="1" max="1" width="0.5703125" style="4" customWidth="1"/>
    <col min="2" max="2" width="46.42578125" style="4" customWidth="1"/>
    <col min="3" max="3" width="2.28515625" style="119" customWidth="1"/>
    <col min="4" max="4" width="14.85546875" style="4" customWidth="1"/>
    <col min="5" max="5" width="2" style="4" customWidth="1"/>
    <col min="6" max="6" width="14.42578125" style="4" customWidth="1"/>
    <col min="7" max="8" width="1.42578125" style="4" customWidth="1"/>
    <col min="9" max="9" width="9.85546875" style="4" customWidth="1"/>
    <col min="10" max="10" width="2.7109375" style="4" customWidth="1"/>
    <col min="11" max="16384" width="9.140625" style="4"/>
  </cols>
  <sheetData>
    <row r="1" spans="1:17" s="235" customFormat="1" ht="18" customHeight="1">
      <c r="B1" s="515" t="s">
        <v>181</v>
      </c>
      <c r="C1" s="515"/>
      <c r="D1" s="515"/>
      <c r="E1" s="515"/>
      <c r="F1" s="515"/>
      <c r="G1" s="515"/>
      <c r="H1" s="515"/>
      <c r="I1" s="515"/>
      <c r="J1" s="358"/>
      <c r="K1" s="358"/>
      <c r="L1" s="358"/>
      <c r="M1" s="358"/>
      <c r="N1" s="358"/>
      <c r="O1" s="358"/>
      <c r="P1" s="358"/>
      <c r="Q1" s="358"/>
    </row>
    <row r="2" spans="1:17" s="235" customFormat="1" ht="18" customHeight="1">
      <c r="B2" s="515" t="s">
        <v>242</v>
      </c>
      <c r="C2" s="515"/>
      <c r="D2" s="515"/>
      <c r="E2" s="515"/>
      <c r="F2" s="515"/>
      <c r="G2" s="515"/>
      <c r="H2" s="515"/>
      <c r="I2" s="515"/>
      <c r="J2" s="358"/>
      <c r="K2" s="358"/>
      <c r="L2" s="358"/>
      <c r="M2" s="358"/>
      <c r="N2" s="358"/>
      <c r="O2" s="358"/>
      <c r="P2" s="358"/>
      <c r="Q2" s="358"/>
    </row>
    <row r="3" spans="1:17" s="235" customFormat="1" ht="18" customHeight="1">
      <c r="B3" s="515" t="s">
        <v>263</v>
      </c>
      <c r="C3" s="515"/>
      <c r="D3" s="515"/>
      <c r="E3" s="515"/>
      <c r="F3" s="515"/>
      <c r="G3" s="515"/>
      <c r="H3" s="515"/>
      <c r="I3" s="515"/>
      <c r="J3" s="358"/>
      <c r="K3" s="358"/>
      <c r="L3" s="358"/>
      <c r="M3" s="358"/>
      <c r="N3" s="358"/>
      <c r="O3" s="358"/>
      <c r="P3" s="358"/>
      <c r="Q3" s="358"/>
    </row>
    <row r="4" spans="1:17" s="235" customFormat="1" ht="18" customHeight="1">
      <c r="B4" s="387"/>
      <c r="C4" s="387"/>
      <c r="D4" s="387"/>
      <c r="E4" s="387"/>
      <c r="F4" s="387"/>
      <c r="G4" s="387"/>
      <c r="H4" s="387"/>
      <c r="I4" s="387"/>
      <c r="J4" s="358"/>
      <c r="K4" s="358"/>
      <c r="L4" s="358"/>
      <c r="M4" s="358"/>
      <c r="N4" s="358"/>
      <c r="O4" s="358"/>
      <c r="P4" s="358"/>
      <c r="Q4" s="358"/>
    </row>
    <row r="5" spans="1:17" ht="25.5" customHeight="1">
      <c r="A5" s="3"/>
      <c r="B5" s="566" t="s">
        <v>92</v>
      </c>
      <c r="C5" s="567"/>
      <c r="D5" s="567"/>
      <c r="E5" s="567"/>
      <c r="F5" s="567"/>
      <c r="G5" s="79"/>
      <c r="H5" s="394"/>
      <c r="I5" s="3"/>
    </row>
    <row r="6" spans="1:17" s="6" customFormat="1" ht="17.100000000000001" customHeight="1">
      <c r="A6" s="5"/>
      <c r="B6" s="564" t="s">
        <v>6</v>
      </c>
      <c r="C6" s="126"/>
      <c r="D6" s="570" t="s">
        <v>264</v>
      </c>
      <c r="E6" s="64"/>
      <c r="F6" s="564" t="s">
        <v>188</v>
      </c>
      <c r="G6" s="112"/>
      <c r="H6" s="570" t="s">
        <v>47</v>
      </c>
      <c r="I6" s="570"/>
    </row>
    <row r="7" spans="1:17" s="6" customFormat="1" ht="17.100000000000001" customHeight="1">
      <c r="A7" s="5"/>
      <c r="B7" s="568"/>
      <c r="C7" s="126"/>
      <c r="D7" s="570"/>
      <c r="E7" s="64"/>
      <c r="F7" s="564"/>
      <c r="G7" s="10"/>
      <c r="H7" s="570"/>
      <c r="I7" s="570"/>
    </row>
    <row r="8" spans="1:17" s="6" customFormat="1" ht="17.100000000000001" customHeight="1">
      <c r="A8" s="5"/>
      <c r="B8" s="569"/>
      <c r="C8" s="126"/>
      <c r="D8" s="571"/>
      <c r="E8" s="64"/>
      <c r="F8" s="565"/>
      <c r="G8" s="10"/>
      <c r="H8" s="571"/>
      <c r="I8" s="571"/>
    </row>
    <row r="9" spans="1:17" s="6" customFormat="1" ht="17.100000000000001" customHeight="1">
      <c r="A9" s="5"/>
      <c r="B9" s="56"/>
      <c r="C9" s="392"/>
      <c r="D9" s="75" t="s">
        <v>69</v>
      </c>
      <c r="E9" s="64"/>
      <c r="F9" s="75" t="s">
        <v>69</v>
      </c>
      <c r="G9" s="10"/>
      <c r="H9" s="10"/>
      <c r="I9" s="126"/>
    </row>
    <row r="10" spans="1:17" s="6" customFormat="1" ht="17.100000000000001" customHeight="1">
      <c r="A10" s="5"/>
      <c r="B10" s="113" t="s">
        <v>48</v>
      </c>
      <c r="C10" s="117"/>
      <c r="D10" s="297">
        <v>114940</v>
      </c>
      <c r="E10" s="298"/>
      <c r="F10" s="297">
        <v>89522</v>
      </c>
      <c r="G10" s="299"/>
      <c r="H10" s="299"/>
      <c r="I10" s="414">
        <f>(D10-F10)/F10*100</f>
        <v>28.39302070999307</v>
      </c>
      <c r="J10" s="115"/>
    </row>
    <row r="11" spans="1:17" s="6" customFormat="1" ht="17.100000000000001" customHeight="1">
      <c r="A11" s="5"/>
      <c r="B11" s="113" t="s">
        <v>244</v>
      </c>
      <c r="C11" s="117"/>
      <c r="D11" s="297">
        <v>68729</v>
      </c>
      <c r="E11" s="298"/>
      <c r="F11" s="297">
        <v>57289</v>
      </c>
      <c r="G11" s="299"/>
      <c r="H11" s="299"/>
      <c r="I11" s="414">
        <f t="shared" ref="I11:I19" si="0">(D11-F11)/F11*100</f>
        <v>19.96892946289864</v>
      </c>
      <c r="J11" s="115"/>
    </row>
    <row r="12" spans="1:17" s="6" customFormat="1" ht="17.100000000000001" customHeight="1">
      <c r="A12" s="5"/>
      <c r="B12" s="113" t="s">
        <v>18</v>
      </c>
      <c r="C12" s="117"/>
      <c r="D12" s="297">
        <v>152873</v>
      </c>
      <c r="E12" s="298"/>
      <c r="F12" s="297">
        <v>125576</v>
      </c>
      <c r="G12" s="299"/>
      <c r="H12" s="299"/>
      <c r="I12" s="414">
        <f t="shared" si="0"/>
        <v>21.737433904567752</v>
      </c>
      <c r="J12" s="115"/>
    </row>
    <row r="13" spans="1:17" s="6" customFormat="1" ht="19.5" customHeight="1">
      <c r="A13" s="5"/>
      <c r="B13" s="113" t="s">
        <v>49</v>
      </c>
      <c r="C13" s="117"/>
      <c r="D13" s="301">
        <f>D10+D11+D12</f>
        <v>336542</v>
      </c>
      <c r="E13" s="298"/>
      <c r="F13" s="301">
        <f t="shared" ref="F13" si="1">F10+F11+F12</f>
        <v>272387</v>
      </c>
      <c r="G13" s="300"/>
      <c r="H13" s="300"/>
      <c r="I13" s="414">
        <f t="shared" si="0"/>
        <v>23.55288615095434</v>
      </c>
      <c r="J13" s="115"/>
    </row>
    <row r="14" spans="1:17" s="6" customFormat="1" ht="17.100000000000001" customHeight="1">
      <c r="A14" s="5"/>
      <c r="B14" s="116" t="s">
        <v>245</v>
      </c>
      <c r="C14" s="117"/>
      <c r="D14" s="304">
        <v>0</v>
      </c>
      <c r="E14" s="298"/>
      <c r="F14" s="303">
        <v>-4047</v>
      </c>
      <c r="G14" s="299"/>
      <c r="H14" s="299"/>
      <c r="I14" s="453">
        <f t="shared" si="0"/>
        <v>-100</v>
      </c>
      <c r="J14" s="115"/>
    </row>
    <row r="15" spans="1:17" s="6" customFormat="1" ht="17.100000000000001" customHeight="1">
      <c r="A15" s="5"/>
      <c r="B15" s="113" t="s">
        <v>50</v>
      </c>
      <c r="C15" s="117"/>
      <c r="D15" s="301">
        <f t="shared" ref="D15" si="2">D13+D14</f>
        <v>336542</v>
      </c>
      <c r="E15" s="298"/>
      <c r="F15" s="301">
        <f>F13+F14</f>
        <v>268340</v>
      </c>
      <c r="G15" s="300"/>
      <c r="H15" s="300"/>
      <c r="I15" s="414">
        <f t="shared" si="0"/>
        <v>25.41626294998882</v>
      </c>
      <c r="J15" s="115"/>
    </row>
    <row r="16" spans="1:17" s="6" customFormat="1" ht="17.100000000000001" customHeight="1">
      <c r="A16" s="5"/>
      <c r="B16" s="113" t="s">
        <v>246</v>
      </c>
      <c r="C16" s="117"/>
      <c r="D16" s="298">
        <v>21976</v>
      </c>
      <c r="E16" s="298"/>
      <c r="F16" s="298">
        <v>16902</v>
      </c>
      <c r="G16" s="299"/>
      <c r="H16" s="299"/>
      <c r="I16" s="414">
        <f t="shared" si="0"/>
        <v>30.020115962607974</v>
      </c>
      <c r="J16" s="115"/>
    </row>
    <row r="17" spans="1:10" s="6" customFormat="1" ht="17.100000000000001" customHeight="1">
      <c r="A17" s="5"/>
      <c r="B17" s="113" t="s">
        <v>247</v>
      </c>
      <c r="C17" s="117"/>
      <c r="D17" s="303">
        <v>-27622</v>
      </c>
      <c r="E17" s="298"/>
      <c r="F17" s="488">
        <v>-21976</v>
      </c>
      <c r="G17" s="299"/>
      <c r="H17" s="299"/>
      <c r="I17" s="414">
        <f t="shared" si="0"/>
        <v>25.69166363305424</v>
      </c>
      <c r="J17" s="115"/>
    </row>
    <row r="18" spans="1:10" s="6" customFormat="1" ht="17.25" customHeight="1">
      <c r="A18" s="5"/>
      <c r="B18" s="113" t="s">
        <v>72</v>
      </c>
      <c r="C18" s="117"/>
      <c r="D18" s="301">
        <f t="shared" ref="D18" si="3">D15+D16+D17</f>
        <v>330896</v>
      </c>
      <c r="E18" s="298"/>
      <c r="F18" s="301">
        <f>F15+F16+F17</f>
        <v>263266</v>
      </c>
      <c r="G18" s="299"/>
      <c r="H18" s="299"/>
      <c r="I18" s="414">
        <f t="shared" si="0"/>
        <v>25.688847021643507</v>
      </c>
      <c r="J18" s="115"/>
    </row>
    <row r="19" spans="1:10" s="6" customFormat="1" ht="17.100000000000001" customHeight="1">
      <c r="A19" s="5"/>
      <c r="B19" s="113" t="s">
        <v>216</v>
      </c>
      <c r="C19" s="117"/>
      <c r="D19" s="399">
        <v>-143</v>
      </c>
      <c r="E19" s="298"/>
      <c r="F19" s="399">
        <v>-119</v>
      </c>
      <c r="G19" s="299"/>
      <c r="H19" s="299"/>
      <c r="I19" s="414">
        <f t="shared" si="0"/>
        <v>20.168067226890756</v>
      </c>
      <c r="J19" s="115"/>
    </row>
    <row r="20" spans="1:10" s="6" customFormat="1" ht="21.75" customHeight="1" thickBot="1">
      <c r="A20" s="5"/>
      <c r="B20" s="113" t="s">
        <v>118</v>
      </c>
      <c r="C20" s="118"/>
      <c r="D20" s="302">
        <f>D18+D19</f>
        <v>330753</v>
      </c>
      <c r="E20" s="298"/>
      <c r="F20" s="302">
        <f>F18+F19</f>
        <v>263147</v>
      </c>
      <c r="G20" s="300"/>
      <c r="H20" s="300"/>
      <c r="I20" s="411"/>
      <c r="J20" s="115"/>
    </row>
    <row r="21" spans="1:10" s="221" customFormat="1" ht="21.75" customHeight="1" thickTop="1">
      <c r="A21" s="5"/>
      <c r="B21" s="9"/>
      <c r="C21" s="118"/>
      <c r="D21" s="298"/>
      <c r="E21" s="298"/>
      <c r="F21" s="298"/>
      <c r="G21" s="300"/>
      <c r="H21" s="300"/>
      <c r="I21" s="9"/>
      <c r="J21" s="115"/>
    </row>
    <row r="22" spans="1:10" s="221" customFormat="1" ht="21.75" customHeight="1">
      <c r="A22" s="5"/>
      <c r="B22" s="9"/>
      <c r="C22" s="118"/>
      <c r="D22" s="298"/>
      <c r="E22" s="298"/>
      <c r="F22" s="298"/>
      <c r="G22" s="300"/>
      <c r="H22" s="300"/>
      <c r="I22" s="9"/>
      <c r="J22" s="115"/>
    </row>
    <row r="23" spans="1:10" s="221" customFormat="1" ht="21.75" customHeight="1">
      <c r="A23" s="5"/>
      <c r="B23" s="9"/>
      <c r="C23" s="118"/>
      <c r="D23" s="298"/>
      <c r="E23" s="298"/>
      <c r="F23" s="298"/>
      <c r="G23" s="300"/>
      <c r="H23" s="300"/>
      <c r="I23" s="9"/>
      <c r="J23" s="115"/>
    </row>
    <row r="24" spans="1:10" s="221" customFormat="1" ht="21.75" customHeight="1">
      <c r="A24" s="5"/>
      <c r="B24" s="9"/>
      <c r="C24" s="118"/>
      <c r="D24" s="298"/>
      <c r="E24" s="298"/>
      <c r="F24" s="298"/>
      <c r="G24" s="300"/>
      <c r="H24" s="300"/>
      <c r="I24" s="9"/>
      <c r="J24" s="115"/>
    </row>
    <row r="25" spans="1:10" s="221" customFormat="1" ht="27.75" customHeight="1">
      <c r="A25" s="5"/>
      <c r="B25" s="9"/>
      <c r="C25" s="118"/>
      <c r="D25" s="298"/>
      <c r="E25" s="298"/>
      <c r="F25" s="298"/>
      <c r="G25" s="300"/>
      <c r="H25" s="300"/>
      <c r="I25" s="9"/>
      <c r="J25" s="115"/>
    </row>
    <row r="26" spans="1:10" ht="16.5" customHeight="1">
      <c r="B26" s="547">
        <v>6</v>
      </c>
      <c r="C26" s="547"/>
      <c r="D26" s="547"/>
      <c r="E26" s="547"/>
      <c r="F26" s="547"/>
      <c r="G26" s="547"/>
      <c r="H26" s="547"/>
      <c r="I26" s="547"/>
      <c r="J26" s="52"/>
    </row>
  </sheetData>
  <mergeCells count="9">
    <mergeCell ref="B26:I26"/>
    <mergeCell ref="B1:I1"/>
    <mergeCell ref="B2:I2"/>
    <mergeCell ref="B3:I3"/>
    <mergeCell ref="F6:F8"/>
    <mergeCell ref="B5:F5"/>
    <mergeCell ref="B6:B8"/>
    <mergeCell ref="H6:I8"/>
    <mergeCell ref="D6:D8"/>
  </mergeCells>
  <printOptions horizontalCentered="1"/>
  <pageMargins left="0.39370078740157483" right="0.39370078740157483" top="0.98425196850393704" bottom="0.19685039370078741" header="0" footer="0"/>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AF20"/>
  <sheetViews>
    <sheetView rightToLeft="1" view="pageBreakPreview" zoomScale="70" zoomScaleSheetLayoutView="70" workbookViewId="0">
      <selection activeCell="J17" sqref="J17"/>
    </sheetView>
  </sheetViews>
  <sheetFormatPr defaultRowHeight="18"/>
  <cols>
    <col min="1" max="1" width="0.5703125" style="21" customWidth="1"/>
    <col min="2" max="2" width="17.85546875" style="21" customWidth="1"/>
    <col min="3" max="3" width="0.85546875" style="122" customWidth="1"/>
    <col min="4" max="4" width="8.28515625" style="21" customWidth="1"/>
    <col min="5" max="5" width="1.140625" style="122" customWidth="1"/>
    <col min="6" max="6" width="10.140625" style="21" customWidth="1"/>
    <col min="7" max="7" width="1" style="122" customWidth="1"/>
    <col min="8" max="8" width="10.42578125" style="21" customWidth="1"/>
    <col min="9" max="9" width="0.85546875" style="122" customWidth="1"/>
    <col min="10" max="10" width="10.85546875" style="21" customWidth="1"/>
    <col min="11" max="11" width="1.140625" style="122" customWidth="1"/>
    <col min="12" max="12" width="13.5703125" style="21" customWidth="1"/>
    <col min="13" max="13" width="1" style="122" customWidth="1"/>
    <col min="14" max="14" width="11" style="21" customWidth="1"/>
    <col min="15" max="15" width="1.85546875" style="21" customWidth="1"/>
    <col min="16" max="16" width="11.140625" style="21" customWidth="1"/>
    <col min="17" max="17" width="0.5703125" style="21" customWidth="1"/>
    <col min="18" max="18" width="10.140625" style="21" customWidth="1"/>
    <col min="19" max="19" width="0.85546875" style="122" customWidth="1"/>
    <col min="20" max="20" width="12.7109375" style="21" customWidth="1"/>
    <col min="21" max="21" width="0.5703125" style="122" customWidth="1"/>
    <col min="22" max="22" width="11" style="21" customWidth="1"/>
    <col min="23" max="23" width="0.42578125" style="122" customWidth="1"/>
    <col min="24" max="24" width="12.28515625" style="21" customWidth="1"/>
    <col min="25" max="25" width="0.7109375" style="122" customWidth="1"/>
    <col min="26" max="26" width="9.140625" style="21" customWidth="1"/>
    <col min="27" max="27" width="0.7109375" style="21" customWidth="1"/>
    <col min="28" max="28" width="12.140625" style="21" customWidth="1"/>
    <col min="29" max="29" width="0.7109375" style="21" customWidth="1"/>
    <col min="30" max="30" width="12.7109375" style="21" customWidth="1"/>
    <col min="31" max="31" width="0.5703125" style="21" customWidth="1"/>
    <col min="32" max="32" width="12.5703125" style="21" customWidth="1"/>
    <col min="33" max="16384" width="9.140625" style="21"/>
  </cols>
  <sheetData>
    <row r="1" spans="1:32" s="235" customFormat="1" ht="18" customHeight="1">
      <c r="B1" s="515" t="s">
        <v>181</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row>
    <row r="2" spans="1:32" s="235" customFormat="1" ht="18" customHeight="1">
      <c r="B2" s="515" t="s">
        <v>242</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row>
    <row r="3" spans="1:32" s="235" customFormat="1" ht="18" customHeight="1">
      <c r="B3" s="515" t="s">
        <v>263</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row>
    <row r="4" spans="1:32" s="51" customFormat="1" ht="32.25" customHeight="1">
      <c r="A4" s="50"/>
      <c r="B4" s="577" t="s">
        <v>250</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row>
    <row r="5" spans="1:32" s="51" customFormat="1" ht="25.5" customHeight="1">
      <c r="A5" s="50"/>
      <c r="B5" s="572" t="s">
        <v>34</v>
      </c>
      <c r="C5" s="199"/>
      <c r="D5" s="574" t="s">
        <v>21</v>
      </c>
      <c r="E5" s="120"/>
      <c r="F5" s="578" t="s">
        <v>188</v>
      </c>
      <c r="G5" s="578"/>
      <c r="H5" s="578"/>
      <c r="I5" s="578"/>
      <c r="J5" s="578"/>
      <c r="K5" s="578"/>
      <c r="L5" s="578"/>
      <c r="M5" s="578"/>
      <c r="N5" s="578"/>
      <c r="O5" s="578"/>
      <c r="P5" s="578"/>
      <c r="Q5" s="121"/>
      <c r="R5" s="578" t="s">
        <v>264</v>
      </c>
      <c r="S5" s="578"/>
      <c r="T5" s="578"/>
      <c r="U5" s="578"/>
      <c r="V5" s="578"/>
      <c r="W5" s="578"/>
      <c r="X5" s="578"/>
      <c r="Y5" s="578"/>
      <c r="Z5" s="578"/>
      <c r="AA5" s="578"/>
      <c r="AB5" s="578"/>
      <c r="AC5" s="578"/>
      <c r="AD5" s="578"/>
      <c r="AE5" s="578"/>
      <c r="AF5" s="578"/>
    </row>
    <row r="6" spans="1:32" s="173" customFormat="1" ht="43.5" customHeight="1">
      <c r="B6" s="573"/>
      <c r="C6" s="200"/>
      <c r="D6" s="575"/>
      <c r="E6" s="174"/>
      <c r="F6" s="576" t="s">
        <v>248</v>
      </c>
      <c r="G6" s="576"/>
      <c r="H6" s="576"/>
      <c r="I6" s="175"/>
      <c r="J6" s="576" t="s">
        <v>52</v>
      </c>
      <c r="K6" s="576"/>
      <c r="L6" s="576"/>
      <c r="M6" s="175"/>
      <c r="N6" s="576" t="s">
        <v>51</v>
      </c>
      <c r="O6" s="576"/>
      <c r="P6" s="576"/>
      <c r="Q6" s="175"/>
      <c r="R6" s="576" t="s">
        <v>248</v>
      </c>
      <c r="S6" s="576"/>
      <c r="T6" s="576"/>
      <c r="U6" s="175"/>
      <c r="V6" s="576" t="s">
        <v>52</v>
      </c>
      <c r="W6" s="576"/>
      <c r="X6" s="576"/>
      <c r="Y6" s="175"/>
      <c r="Z6" s="576" t="s">
        <v>249</v>
      </c>
      <c r="AA6" s="576"/>
      <c r="AB6" s="576"/>
      <c r="AC6" s="576"/>
      <c r="AD6" s="576" t="s">
        <v>51</v>
      </c>
      <c r="AE6" s="576"/>
      <c r="AF6" s="576"/>
    </row>
    <row r="7" spans="1:32" s="253" customFormat="1" ht="31.5" customHeight="1">
      <c r="B7" s="254"/>
      <c r="C7" s="255"/>
      <c r="D7" s="254"/>
      <c r="E7" s="255"/>
      <c r="F7" s="308" t="s">
        <v>53</v>
      </c>
      <c r="G7" s="309"/>
      <c r="H7" s="310" t="s">
        <v>93</v>
      </c>
      <c r="I7" s="309"/>
      <c r="J7" s="308" t="s">
        <v>53</v>
      </c>
      <c r="K7" s="309"/>
      <c r="L7" s="311" t="s">
        <v>93</v>
      </c>
      <c r="M7" s="312"/>
      <c r="N7" s="308" t="s">
        <v>53</v>
      </c>
      <c r="O7" s="313"/>
      <c r="P7" s="311" t="s">
        <v>93</v>
      </c>
      <c r="Q7" s="312"/>
      <c r="R7" s="308" t="s">
        <v>53</v>
      </c>
      <c r="S7" s="309"/>
      <c r="T7" s="311" t="s">
        <v>93</v>
      </c>
      <c r="U7" s="309"/>
      <c r="V7" s="308" t="s">
        <v>53</v>
      </c>
      <c r="W7" s="309"/>
      <c r="X7" s="311" t="s">
        <v>93</v>
      </c>
      <c r="Y7" s="312"/>
      <c r="Z7" s="308" t="s">
        <v>53</v>
      </c>
      <c r="AA7" s="314"/>
      <c r="AB7" s="311" t="s">
        <v>93</v>
      </c>
      <c r="AC7" s="313"/>
      <c r="AD7" s="308" t="s">
        <v>53</v>
      </c>
      <c r="AE7" s="314"/>
      <c r="AF7" s="311" t="s">
        <v>93</v>
      </c>
    </row>
    <row r="8" spans="1:32" ht="27.75" customHeight="1">
      <c r="B8" s="122"/>
      <c r="D8" s="122"/>
      <c r="F8" s="123"/>
      <c r="G8" s="123"/>
      <c r="H8" s="75" t="s">
        <v>69</v>
      </c>
      <c r="I8" s="123"/>
      <c r="J8" s="123"/>
      <c r="K8" s="123"/>
      <c r="L8" s="75" t="s">
        <v>69</v>
      </c>
      <c r="N8" s="123"/>
      <c r="O8" s="75"/>
      <c r="P8" s="75" t="s">
        <v>69</v>
      </c>
      <c r="Q8" s="122"/>
      <c r="R8" s="123"/>
      <c r="S8" s="123"/>
      <c r="T8" s="75" t="s">
        <v>69</v>
      </c>
      <c r="U8" s="123"/>
      <c r="V8" s="123"/>
      <c r="W8" s="123"/>
      <c r="X8" s="75" t="s">
        <v>69</v>
      </c>
      <c r="Z8" s="123"/>
      <c r="AA8" s="123"/>
      <c r="AB8" s="75" t="s">
        <v>69</v>
      </c>
      <c r="AC8" s="142"/>
      <c r="AD8" s="123"/>
      <c r="AE8" s="123"/>
      <c r="AF8" s="75" t="s">
        <v>69</v>
      </c>
    </row>
    <row r="9" spans="1:32" ht="27.75" customHeight="1">
      <c r="B9" s="319" t="s">
        <v>190</v>
      </c>
      <c r="D9" s="122" t="s">
        <v>196</v>
      </c>
      <c r="F9" s="489">
        <v>348471</v>
      </c>
      <c r="G9" s="489"/>
      <c r="H9" s="490">
        <f>'ب ت ش'!F16</f>
        <v>16902</v>
      </c>
      <c r="I9" s="489"/>
      <c r="J9" s="489">
        <v>4175000</v>
      </c>
      <c r="K9" s="489"/>
      <c r="L9" s="490">
        <f>'ب ت ش'!F15</f>
        <v>268340</v>
      </c>
      <c r="M9" s="489"/>
      <c r="N9" s="489">
        <v>4175000</v>
      </c>
      <c r="O9" s="490"/>
      <c r="P9" s="490">
        <f>'ب ت ش'!F20</f>
        <v>263147</v>
      </c>
      <c r="Q9" s="489"/>
      <c r="R9" s="489">
        <v>348471</v>
      </c>
      <c r="S9" s="489"/>
      <c r="T9" s="490">
        <f>'ب ت ش'!D16</f>
        <v>21976</v>
      </c>
      <c r="U9" s="489"/>
      <c r="V9" s="489">
        <v>4175000</v>
      </c>
      <c r="W9" s="489"/>
      <c r="X9" s="490">
        <f>'ب ت ش'!D13</f>
        <v>336542</v>
      </c>
      <c r="Y9" s="489"/>
      <c r="Z9" s="489">
        <v>348471</v>
      </c>
      <c r="AA9" s="489"/>
      <c r="AB9" s="490">
        <f>-'ب ت ش'!D17</f>
        <v>27622</v>
      </c>
      <c r="AC9" s="491"/>
      <c r="AD9" s="489">
        <f>فروش!N16</f>
        <v>4175000</v>
      </c>
      <c r="AE9" s="489"/>
      <c r="AF9" s="490">
        <f>'ب ت ش'!D20</f>
        <v>330753</v>
      </c>
    </row>
    <row r="10" spans="1:32" ht="27.75" customHeight="1" thickBot="1">
      <c r="B10" s="122"/>
      <c r="D10" s="305"/>
      <c r="E10" s="305"/>
      <c r="F10" s="492">
        <f>SUM(F9:F9)</f>
        <v>348471</v>
      </c>
      <c r="G10" s="489"/>
      <c r="H10" s="492">
        <f>H9</f>
        <v>16902</v>
      </c>
      <c r="I10" s="489"/>
      <c r="J10" s="492">
        <v>4175000</v>
      </c>
      <c r="K10" s="489"/>
      <c r="L10" s="492">
        <f>L9</f>
        <v>268340</v>
      </c>
      <c r="M10" s="489"/>
      <c r="N10" s="492">
        <f>SUM(N9:N9)</f>
        <v>4175000</v>
      </c>
      <c r="O10" s="489"/>
      <c r="P10" s="492">
        <f>P9</f>
        <v>263147</v>
      </c>
      <c r="Q10" s="489"/>
      <c r="R10" s="492">
        <f>R9</f>
        <v>348471</v>
      </c>
      <c r="S10" s="489"/>
      <c r="T10" s="492">
        <f>T9</f>
        <v>21976</v>
      </c>
      <c r="U10" s="489"/>
      <c r="V10" s="492">
        <v>4175000</v>
      </c>
      <c r="W10" s="489"/>
      <c r="X10" s="492">
        <f>X9</f>
        <v>336542</v>
      </c>
      <c r="Y10" s="489"/>
      <c r="Z10" s="492">
        <f>Z9</f>
        <v>348471</v>
      </c>
      <c r="AA10" s="489"/>
      <c r="AB10" s="492">
        <f>AB9</f>
        <v>27622</v>
      </c>
      <c r="AC10" s="489"/>
      <c r="AD10" s="492">
        <v>4175000</v>
      </c>
      <c r="AE10" s="489"/>
      <c r="AF10" s="492">
        <f>AF9</f>
        <v>330753</v>
      </c>
    </row>
    <row r="11" spans="1:32" s="122" customFormat="1" ht="6" customHeight="1" thickTop="1">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15">
        <f>SUM(AD10:AD10)</f>
        <v>4175000</v>
      </c>
      <c r="AE11" s="305"/>
      <c r="AF11" s="305"/>
    </row>
    <row r="12" spans="1:32">
      <c r="D12" s="306"/>
      <c r="E12" s="305"/>
      <c r="F12" s="306"/>
      <c r="G12" s="305"/>
      <c r="H12" s="306"/>
      <c r="I12" s="305"/>
      <c r="J12" s="306"/>
      <c r="K12" s="305"/>
      <c r="L12" s="306"/>
      <c r="M12" s="305"/>
      <c r="N12" s="306"/>
      <c r="O12" s="306"/>
      <c r="P12" s="306"/>
      <c r="Q12" s="306"/>
      <c r="R12" s="306"/>
      <c r="S12" s="305"/>
      <c r="T12" s="306"/>
      <c r="U12" s="305"/>
      <c r="V12" s="306"/>
      <c r="W12" s="305"/>
      <c r="X12" s="306"/>
      <c r="Y12" s="305"/>
      <c r="Z12" s="306"/>
      <c r="AA12" s="306"/>
      <c r="AB12" s="306"/>
      <c r="AC12" s="306"/>
      <c r="AD12" s="306"/>
      <c r="AE12" s="306"/>
      <c r="AF12" s="306"/>
    </row>
    <row r="13" spans="1:32">
      <c r="D13" s="306"/>
      <c r="E13" s="305"/>
      <c r="F13" s="306"/>
      <c r="G13" s="305"/>
      <c r="H13" s="306"/>
      <c r="I13" s="305"/>
      <c r="J13" s="306"/>
      <c r="K13" s="305"/>
      <c r="L13" s="306"/>
      <c r="M13" s="305"/>
      <c r="N13" s="306"/>
      <c r="O13" s="306"/>
      <c r="P13" s="306"/>
      <c r="Q13" s="306"/>
      <c r="R13" s="306"/>
      <c r="S13" s="305"/>
      <c r="T13" s="306"/>
      <c r="U13" s="305"/>
      <c r="V13" s="444"/>
      <c r="W13" s="305"/>
      <c r="X13" s="306"/>
      <c r="Y13" s="305"/>
      <c r="Z13" s="306"/>
      <c r="AA13" s="306"/>
      <c r="AB13" s="306"/>
      <c r="AC13" s="306"/>
      <c r="AD13" s="306"/>
      <c r="AE13" s="306"/>
      <c r="AF13" s="306"/>
    </row>
    <row r="14" spans="1:32">
      <c r="D14" s="306"/>
      <c r="E14" s="305"/>
      <c r="F14" s="306"/>
      <c r="G14" s="305"/>
      <c r="H14" s="306"/>
      <c r="I14" s="305"/>
      <c r="J14" s="306"/>
      <c r="K14" s="305"/>
      <c r="L14" s="306"/>
      <c r="M14" s="305"/>
      <c r="N14" s="306"/>
      <c r="O14" s="306"/>
      <c r="P14" s="306"/>
      <c r="Q14" s="306"/>
      <c r="R14" s="306"/>
      <c r="S14" s="305"/>
      <c r="T14" s="306"/>
      <c r="U14" s="305"/>
      <c r="V14" s="306"/>
      <c r="W14" s="305"/>
      <c r="X14" s="306"/>
      <c r="Y14" s="305"/>
      <c r="Z14" s="306"/>
      <c r="AA14" s="306"/>
      <c r="AB14" s="306"/>
      <c r="AC14" s="306"/>
      <c r="AD14" s="306"/>
      <c r="AE14" s="306"/>
      <c r="AF14" s="306"/>
    </row>
    <row r="15" spans="1:32">
      <c r="D15" s="306"/>
      <c r="E15" s="305"/>
      <c r="F15" s="306"/>
      <c r="G15" s="305"/>
      <c r="H15" s="306"/>
      <c r="I15" s="305"/>
      <c r="J15" s="306"/>
      <c r="K15" s="305"/>
      <c r="L15" s="306"/>
      <c r="M15" s="305"/>
      <c r="N15" s="306"/>
      <c r="O15" s="306"/>
      <c r="P15" s="306"/>
      <c r="Q15" s="306"/>
      <c r="R15" s="306"/>
      <c r="S15" s="305"/>
      <c r="T15" s="306"/>
      <c r="U15" s="305"/>
      <c r="V15" s="306"/>
      <c r="W15" s="305"/>
      <c r="X15" s="306"/>
      <c r="Y15" s="305"/>
      <c r="Z15" s="306"/>
      <c r="AA15" s="306"/>
      <c r="AB15" s="306"/>
      <c r="AC15" s="306"/>
      <c r="AD15" s="306"/>
      <c r="AE15" s="306"/>
      <c r="AF15" s="306"/>
    </row>
    <row r="16" spans="1:32">
      <c r="D16" s="306"/>
      <c r="E16" s="305"/>
      <c r="F16" s="306"/>
      <c r="G16" s="305"/>
      <c r="H16" s="306"/>
      <c r="I16" s="305"/>
      <c r="J16" s="306"/>
      <c r="K16" s="305"/>
      <c r="L16" s="306"/>
      <c r="M16" s="305"/>
      <c r="N16" s="306"/>
      <c r="O16" s="306"/>
      <c r="P16" s="306"/>
      <c r="Q16" s="306"/>
      <c r="R16" s="306"/>
      <c r="S16" s="305"/>
      <c r="T16" s="306"/>
      <c r="U16" s="305"/>
      <c r="V16" s="306"/>
      <c r="W16" s="305"/>
      <c r="X16" s="306"/>
      <c r="Y16" s="305"/>
      <c r="Z16" s="306"/>
      <c r="AA16" s="306"/>
      <c r="AB16" s="306"/>
      <c r="AC16" s="306"/>
      <c r="AD16" s="306"/>
      <c r="AE16" s="306"/>
      <c r="AF16" s="306"/>
    </row>
    <row r="17" spans="4:32" ht="46.5" customHeight="1">
      <c r="D17" s="306"/>
      <c r="E17" s="305"/>
      <c r="F17" s="306"/>
      <c r="G17" s="305"/>
      <c r="H17" s="306"/>
      <c r="I17" s="305"/>
      <c r="J17" s="306"/>
      <c r="K17" s="305"/>
      <c r="L17" s="306"/>
      <c r="M17" s="305"/>
      <c r="N17" s="306"/>
      <c r="O17" s="306"/>
      <c r="P17" s="306"/>
      <c r="Q17" s="306"/>
      <c r="R17" s="306"/>
      <c r="S17" s="305"/>
      <c r="T17" s="306"/>
      <c r="U17" s="305"/>
      <c r="V17" s="306"/>
      <c r="W17" s="305"/>
      <c r="X17" s="306"/>
      <c r="Y17" s="305"/>
      <c r="Z17" s="306"/>
      <c r="AA17" s="306"/>
      <c r="AB17" s="306"/>
      <c r="AC17" s="306"/>
      <c r="AD17" s="306"/>
      <c r="AE17" s="306"/>
      <c r="AF17" s="306"/>
    </row>
    <row r="18" spans="4:32">
      <c r="D18" s="306"/>
      <c r="E18" s="305"/>
      <c r="F18" s="306"/>
      <c r="G18" s="305"/>
      <c r="H18" s="306"/>
      <c r="I18" s="305"/>
      <c r="J18" s="306"/>
      <c r="K18" s="305"/>
      <c r="L18" s="306"/>
      <c r="M18" s="305"/>
      <c r="N18" s="306"/>
      <c r="O18" s="306"/>
      <c r="P18" s="306"/>
      <c r="Q18" s="306"/>
      <c r="R18" s="306"/>
      <c r="S18" s="305"/>
      <c r="T18" s="306"/>
      <c r="U18" s="305"/>
      <c r="V18" s="306"/>
      <c r="W18" s="305"/>
      <c r="X18" s="306"/>
      <c r="Y18" s="305"/>
      <c r="Z18" s="306"/>
      <c r="AA18" s="306"/>
      <c r="AB18" s="306"/>
      <c r="AC18" s="306"/>
      <c r="AD18" s="306"/>
      <c r="AE18" s="306"/>
      <c r="AF18" s="306"/>
    </row>
    <row r="20" spans="4:32" ht="22.5">
      <c r="R20" s="239">
        <v>7</v>
      </c>
    </row>
  </sheetData>
  <mergeCells count="15">
    <mergeCell ref="B5:B6"/>
    <mergeCell ref="D5:D6"/>
    <mergeCell ref="F6:H6"/>
    <mergeCell ref="B1:AF1"/>
    <mergeCell ref="B2:AF2"/>
    <mergeCell ref="B3:AF3"/>
    <mergeCell ref="B4:AF4"/>
    <mergeCell ref="J6:L6"/>
    <mergeCell ref="F5:P5"/>
    <mergeCell ref="N6:P6"/>
    <mergeCell ref="R6:T6"/>
    <mergeCell ref="V6:X6"/>
    <mergeCell ref="AD6:AF6"/>
    <mergeCell ref="R5:AF5"/>
    <mergeCell ref="Z6:AC6"/>
  </mergeCells>
  <pageMargins left="0.17" right="0.17" top="0.98425196850393704" bottom="0.19685039370078741" header="0" footer="0"/>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Q21"/>
  <sheetViews>
    <sheetView rightToLeft="1" tabSelected="1" view="pageBreakPreview" topLeftCell="A7" zoomScale="80" zoomScaleSheetLayoutView="80" workbookViewId="0">
      <selection activeCell="Y16" sqref="Y16"/>
    </sheetView>
  </sheetViews>
  <sheetFormatPr defaultRowHeight="18.75"/>
  <cols>
    <col min="1" max="1" width="0.5703125" style="1" customWidth="1"/>
    <col min="2" max="2" width="19.5703125" style="1" customWidth="1"/>
    <col min="3" max="3" width="1.85546875" style="1" customWidth="1"/>
    <col min="4" max="4" width="6.28515625" style="1" customWidth="1"/>
    <col min="5" max="5" width="1.28515625" style="1" customWidth="1"/>
    <col min="6" max="6" width="13.42578125" style="1" customWidth="1"/>
    <col min="7" max="7" width="1.42578125" style="1" customWidth="1"/>
    <col min="8" max="8" width="6.28515625" style="1" customWidth="1"/>
    <col min="9" max="9" width="1.42578125" style="1" customWidth="1"/>
    <col min="10" max="10" width="6.28515625" style="1" customWidth="1"/>
    <col min="11" max="11" width="1.28515625" style="1" customWidth="1"/>
    <col min="12" max="12" width="6.28515625" style="1" customWidth="1"/>
    <col min="13" max="13" width="1.28515625" style="1" customWidth="1"/>
    <col min="14" max="14" width="6.140625" style="1" customWidth="1"/>
    <col min="15" max="15" width="1.28515625" style="1" customWidth="1"/>
    <col min="16" max="16" width="6.28515625" style="1" customWidth="1"/>
    <col min="17" max="17" width="1.140625" style="1" customWidth="1"/>
    <col min="18" max="18" width="7.5703125" style="1" customWidth="1"/>
    <col min="19" max="19" width="1.85546875" style="1" customWidth="1"/>
    <col min="20" max="20" width="2" style="1" customWidth="1"/>
    <col min="21" max="21" width="7.5703125" style="1" customWidth="1"/>
    <col min="22" max="22" width="1.42578125" style="1" customWidth="1"/>
    <col min="23" max="23" width="8.85546875" style="1" customWidth="1"/>
    <col min="24" max="24" width="1.42578125" style="1" customWidth="1"/>
    <col min="25" max="25" width="8.85546875" style="1" customWidth="1"/>
    <col min="26" max="26" width="1.28515625" style="1" customWidth="1"/>
    <col min="27" max="27" width="8.85546875" style="1" customWidth="1"/>
    <col min="28" max="28" width="1.42578125" style="1" customWidth="1"/>
    <col min="29" max="29" width="8.85546875" style="1" customWidth="1"/>
    <col min="30" max="30" width="1.5703125" style="1" customWidth="1"/>
    <col min="31" max="31" width="8.85546875" style="1" customWidth="1"/>
    <col min="32" max="32" width="1.28515625" style="1" customWidth="1"/>
    <col min="33" max="33" width="8.85546875" style="1" customWidth="1"/>
    <col min="34" max="34" width="1.5703125" style="1" customWidth="1"/>
    <col min="35" max="35" width="8.85546875" style="1" customWidth="1"/>
    <col min="36" max="36" width="1.28515625" style="1" customWidth="1"/>
    <col min="37" max="37" width="6.28515625" style="1" customWidth="1"/>
    <col min="38" max="38" width="8.85546875" style="1" customWidth="1"/>
    <col min="39" max="39" width="1.5703125" style="1" customWidth="1"/>
    <col min="40" max="40" width="8.85546875" style="1" customWidth="1"/>
    <col min="41" max="41" width="1.42578125" style="1" customWidth="1"/>
    <col min="42" max="42" width="7.5703125" style="1" customWidth="1"/>
    <col min="43" max="43" width="12.5703125" style="1" customWidth="1"/>
    <col min="44" max="16384" width="9.140625" style="1"/>
  </cols>
  <sheetData>
    <row r="1" spans="1:43" s="235" customFormat="1" ht="18" customHeight="1">
      <c r="B1" s="515" t="s">
        <v>181</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row>
    <row r="2" spans="1:43" s="235" customFormat="1" ht="18" customHeight="1">
      <c r="B2" s="515" t="s">
        <v>242</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row>
    <row r="3" spans="1:43" s="235" customFormat="1" ht="18" customHeight="1">
      <c r="B3" s="515" t="s">
        <v>263</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row>
    <row r="4" spans="1:43" s="196" customFormat="1" ht="43.5" customHeight="1">
      <c r="A4" s="195"/>
      <c r="B4" s="583" t="s">
        <v>251</v>
      </c>
      <c r="C4" s="583"/>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0"/>
      <c r="AL4" s="585"/>
      <c r="AM4" s="585"/>
      <c r="AN4" s="586"/>
      <c r="AO4" s="586"/>
      <c r="AP4" s="586"/>
      <c r="AQ4" s="586"/>
    </row>
    <row r="5" spans="1:43" s="196" customFormat="1" ht="45" customHeight="1">
      <c r="A5" s="195"/>
      <c r="B5" s="166"/>
      <c r="C5" s="166"/>
      <c r="D5" s="197"/>
      <c r="E5" s="197"/>
      <c r="F5" s="582" t="s">
        <v>188</v>
      </c>
      <c r="G5" s="582"/>
      <c r="H5" s="582"/>
      <c r="I5" s="582"/>
      <c r="J5" s="582"/>
      <c r="K5" s="582"/>
      <c r="L5" s="582"/>
      <c r="M5" s="582"/>
      <c r="N5" s="582"/>
      <c r="O5" s="582"/>
      <c r="P5" s="582"/>
      <c r="Q5" s="582"/>
      <c r="R5" s="582"/>
      <c r="S5" s="582"/>
      <c r="T5" s="582"/>
      <c r="U5" s="582"/>
      <c r="V5" s="198"/>
      <c r="W5" s="582" t="s">
        <v>264</v>
      </c>
      <c r="X5" s="582"/>
      <c r="Y5" s="582"/>
      <c r="Z5" s="582"/>
      <c r="AA5" s="582"/>
      <c r="AB5" s="582"/>
      <c r="AC5" s="582"/>
      <c r="AD5" s="582"/>
      <c r="AE5" s="582"/>
      <c r="AF5" s="582"/>
      <c r="AG5" s="582"/>
      <c r="AH5" s="582"/>
      <c r="AI5" s="582"/>
      <c r="AJ5" s="582"/>
      <c r="AK5" s="582"/>
      <c r="AL5" s="582"/>
      <c r="AM5" s="582"/>
      <c r="AN5" s="582"/>
      <c r="AO5" s="582"/>
      <c r="AP5" s="582"/>
      <c r="AQ5" s="582"/>
    </row>
    <row r="6" spans="1:43" s="100" customFormat="1" ht="24">
      <c r="A6" s="178"/>
      <c r="B6" s="587" t="s">
        <v>6</v>
      </c>
      <c r="C6" s="176"/>
      <c r="D6" s="230" t="s">
        <v>17</v>
      </c>
      <c r="E6" s="176"/>
      <c r="F6" s="580" t="s">
        <v>79</v>
      </c>
      <c r="G6" s="580"/>
      <c r="H6" s="581"/>
      <c r="I6" s="581"/>
      <c r="J6" s="581"/>
      <c r="K6" s="177"/>
      <c r="L6" s="580" t="s">
        <v>94</v>
      </c>
      <c r="M6" s="580"/>
      <c r="N6" s="580"/>
      <c r="O6" s="580"/>
      <c r="P6" s="580"/>
      <c r="Q6" s="176"/>
      <c r="R6" s="580" t="s">
        <v>80</v>
      </c>
      <c r="S6" s="580"/>
      <c r="T6" s="581"/>
      <c r="U6" s="581"/>
      <c r="V6" s="177"/>
      <c r="W6" s="580" t="s">
        <v>79</v>
      </c>
      <c r="X6" s="580"/>
      <c r="Y6" s="581"/>
      <c r="Z6" s="581"/>
      <c r="AA6" s="581"/>
      <c r="AB6" s="177"/>
      <c r="AC6" s="580" t="s">
        <v>94</v>
      </c>
      <c r="AD6" s="580"/>
      <c r="AE6" s="580"/>
      <c r="AF6" s="580"/>
      <c r="AG6" s="580"/>
      <c r="AH6" s="176"/>
      <c r="AI6" s="580" t="s">
        <v>80</v>
      </c>
      <c r="AJ6" s="580"/>
      <c r="AK6" s="581"/>
      <c r="AL6" s="581"/>
      <c r="AM6" s="177"/>
      <c r="AN6" s="580" t="s">
        <v>81</v>
      </c>
      <c r="AO6" s="580"/>
      <c r="AP6" s="581"/>
      <c r="AQ6" s="581"/>
    </row>
    <row r="7" spans="1:43" s="6" customFormat="1" ht="21.75">
      <c r="A7" s="5"/>
      <c r="B7" s="569"/>
      <c r="C7" s="56"/>
      <c r="D7" s="228" t="s">
        <v>16</v>
      </c>
      <c r="E7" s="62"/>
      <c r="F7" s="55" t="s">
        <v>12</v>
      </c>
      <c r="G7" s="149"/>
      <c r="H7" s="55" t="s">
        <v>15</v>
      </c>
      <c r="I7" s="149"/>
      <c r="J7" s="55" t="s">
        <v>9</v>
      </c>
      <c r="K7" s="62"/>
      <c r="L7" s="55" t="s">
        <v>12</v>
      </c>
      <c r="M7" s="149"/>
      <c r="N7" s="55" t="s">
        <v>15</v>
      </c>
      <c r="O7" s="149"/>
      <c r="P7" s="55" t="s">
        <v>9</v>
      </c>
      <c r="Q7" s="62"/>
      <c r="R7" s="55" t="s">
        <v>12</v>
      </c>
      <c r="S7" s="149"/>
      <c r="T7" s="149"/>
      <c r="U7" s="55" t="s">
        <v>9</v>
      </c>
      <c r="V7" s="62"/>
      <c r="W7" s="55" t="s">
        <v>12</v>
      </c>
      <c r="X7" s="149"/>
      <c r="Y7" s="55" t="s">
        <v>15</v>
      </c>
      <c r="Z7" s="149"/>
      <c r="AA7" s="55" t="s">
        <v>9</v>
      </c>
      <c r="AB7" s="62"/>
      <c r="AC7" s="55" t="s">
        <v>12</v>
      </c>
      <c r="AD7" s="149"/>
      <c r="AE7" s="55" t="s">
        <v>15</v>
      </c>
      <c r="AF7" s="149"/>
      <c r="AG7" s="55" t="s">
        <v>9</v>
      </c>
      <c r="AH7" s="62"/>
      <c r="AI7" s="55" t="s">
        <v>12</v>
      </c>
      <c r="AJ7" s="149"/>
      <c r="AK7" s="149"/>
      <c r="AL7" s="55" t="s">
        <v>9</v>
      </c>
      <c r="AM7" s="62"/>
      <c r="AN7" s="55" t="s">
        <v>12</v>
      </c>
      <c r="AO7" s="149"/>
      <c r="AP7" s="55" t="s">
        <v>15</v>
      </c>
      <c r="AQ7" s="55" t="s">
        <v>9</v>
      </c>
    </row>
    <row r="8" spans="1:43" s="6" customFormat="1" ht="16.5" customHeight="1">
      <c r="A8" s="5"/>
      <c r="B8" s="141"/>
      <c r="C8" s="78"/>
      <c r="D8" s="56"/>
      <c r="E8" s="56"/>
      <c r="F8" s="56"/>
      <c r="G8" s="56"/>
      <c r="H8" s="56"/>
      <c r="I8" s="56"/>
      <c r="J8" s="75" t="s">
        <v>69</v>
      </c>
      <c r="K8" s="56"/>
      <c r="L8" s="56"/>
      <c r="M8" s="56"/>
      <c r="N8" s="56"/>
      <c r="O8" s="56"/>
      <c r="P8" s="75" t="s">
        <v>69</v>
      </c>
      <c r="Q8" s="56"/>
      <c r="R8" s="56"/>
      <c r="S8" s="56"/>
      <c r="T8" s="56"/>
      <c r="U8" s="75" t="s">
        <v>69</v>
      </c>
      <c r="V8" s="56"/>
      <c r="W8" s="56"/>
      <c r="X8" s="56"/>
      <c r="Y8" s="56"/>
      <c r="Z8" s="56"/>
      <c r="AA8" s="75" t="s">
        <v>69</v>
      </c>
      <c r="AB8" s="56"/>
      <c r="AC8" s="56"/>
      <c r="AD8" s="56"/>
      <c r="AE8" s="56"/>
      <c r="AF8" s="56"/>
      <c r="AG8" s="75" t="s">
        <v>69</v>
      </c>
      <c r="AH8" s="56"/>
      <c r="AI8" s="56"/>
      <c r="AJ8" s="568"/>
      <c r="AK8" s="568"/>
      <c r="AL8" s="75" t="s">
        <v>69</v>
      </c>
      <c r="AM8" s="56"/>
      <c r="AN8" s="56"/>
      <c r="AO8" s="56"/>
      <c r="AP8" s="56"/>
      <c r="AQ8" s="75" t="s">
        <v>69</v>
      </c>
    </row>
    <row r="9" spans="1:43" s="132" customFormat="1" ht="23.25" customHeight="1">
      <c r="A9" s="5"/>
      <c r="B9" s="251" t="s">
        <v>192</v>
      </c>
      <c r="C9" s="124"/>
      <c r="D9" s="9" t="s">
        <v>198</v>
      </c>
      <c r="E9" s="9"/>
      <c r="F9" s="9">
        <v>103451</v>
      </c>
      <c r="G9" s="9"/>
      <c r="H9" s="307">
        <f>J9/F9*1000</f>
        <v>213.80170322181516</v>
      </c>
      <c r="I9" s="9"/>
      <c r="J9" s="9">
        <v>22118</v>
      </c>
      <c r="K9" s="9"/>
      <c r="L9" s="9">
        <v>66533</v>
      </c>
      <c r="M9" s="9"/>
      <c r="N9" s="9">
        <f>P9/L9*1000</f>
        <v>416.98104699923346</v>
      </c>
      <c r="O9" s="9"/>
      <c r="P9" s="9">
        <v>27743</v>
      </c>
      <c r="Q9" s="9"/>
      <c r="R9" s="9">
        <v>73544</v>
      </c>
      <c r="S9" s="9"/>
      <c r="T9" s="9"/>
      <c r="U9" s="9">
        <v>27048</v>
      </c>
      <c r="V9" s="9"/>
      <c r="W9" s="9">
        <v>96440</v>
      </c>
      <c r="X9" s="9"/>
      <c r="Y9" s="9">
        <f>AA9/W9*1000</f>
        <v>236.55122355868934</v>
      </c>
      <c r="Z9" s="9"/>
      <c r="AA9" s="9">
        <v>22813</v>
      </c>
      <c r="AB9" s="9"/>
      <c r="AC9" s="9">
        <v>66533</v>
      </c>
      <c r="AD9" s="9"/>
      <c r="AE9" s="307">
        <f>AG9/AC9*1000</f>
        <v>500.38326845324877</v>
      </c>
      <c r="AF9" s="9"/>
      <c r="AG9" s="9">
        <v>33292</v>
      </c>
      <c r="AH9" s="9"/>
      <c r="AI9" s="9">
        <v>84969</v>
      </c>
      <c r="AJ9" s="588">
        <f>AL9/AI9*1000</f>
        <v>442.03179983288021</v>
      </c>
      <c r="AK9" s="588"/>
      <c r="AL9" s="9">
        <v>37559</v>
      </c>
      <c r="AM9" s="9"/>
      <c r="AN9" s="9">
        <f>W9+AC9-AI9</f>
        <v>78004</v>
      </c>
      <c r="AO9" s="9"/>
      <c r="AP9" s="9">
        <f>AQ9/AN9*1000</f>
        <v>237.75703810061023</v>
      </c>
      <c r="AQ9" s="9">
        <f>AA9+AG9-AL9</f>
        <v>18546</v>
      </c>
    </row>
    <row r="10" spans="1:43" s="132" customFormat="1" ht="23.25" customHeight="1">
      <c r="A10" s="5"/>
      <c r="B10" s="251" t="s">
        <v>193</v>
      </c>
      <c r="C10" s="124"/>
      <c r="D10" s="9" t="s">
        <v>198</v>
      </c>
      <c r="E10" s="9"/>
      <c r="F10" s="9">
        <v>1700</v>
      </c>
      <c r="G10" s="9"/>
      <c r="H10" s="307">
        <f>J10/F10*1000</f>
        <v>14964.705882352941</v>
      </c>
      <c r="I10" s="9"/>
      <c r="J10" s="9">
        <v>25440</v>
      </c>
      <c r="K10" s="9"/>
      <c r="L10" s="9">
        <v>3545</v>
      </c>
      <c r="M10" s="9"/>
      <c r="N10" s="470">
        <f>P10/L10*1000</f>
        <v>19546.403385049365</v>
      </c>
      <c r="O10" s="9"/>
      <c r="P10" s="9">
        <v>69292</v>
      </c>
      <c r="Q10" s="9"/>
      <c r="R10" s="9">
        <v>3229</v>
      </c>
      <c r="S10" s="9"/>
      <c r="T10" s="9"/>
      <c r="U10" s="9">
        <v>59808</v>
      </c>
      <c r="V10" s="9"/>
      <c r="W10" s="9">
        <v>2015</v>
      </c>
      <c r="X10" s="9"/>
      <c r="Y10" s="470">
        <f>AA10/W10*1000</f>
        <v>17332.009925558315</v>
      </c>
      <c r="Z10" s="9"/>
      <c r="AA10" s="9">
        <v>34924</v>
      </c>
      <c r="AB10" s="9"/>
      <c r="AC10" s="9">
        <v>3545</v>
      </c>
      <c r="AD10" s="9"/>
      <c r="AE10" s="307">
        <f>AG10/AC10*1000</f>
        <v>23455.853314527503</v>
      </c>
      <c r="AF10" s="9"/>
      <c r="AG10" s="9">
        <v>83151</v>
      </c>
      <c r="AH10" s="9"/>
      <c r="AI10" s="9">
        <v>3361</v>
      </c>
      <c r="AJ10" s="588">
        <f>AL10/AI10*1000</f>
        <v>22296.93543588218</v>
      </c>
      <c r="AK10" s="588"/>
      <c r="AL10" s="9">
        <v>74940</v>
      </c>
      <c r="AM10" s="9"/>
      <c r="AN10" s="484">
        <f t="shared" ref="AN10:AN11" si="0">W10+AC10-AI10</f>
        <v>2199</v>
      </c>
      <c r="AO10" s="9"/>
      <c r="AP10" s="470">
        <f>AQ10/AN10*1000</f>
        <v>19615.734424738515</v>
      </c>
      <c r="AQ10" s="484">
        <f t="shared" ref="AQ10:AQ11" si="1">AA10+AG10-AL10</f>
        <v>43135</v>
      </c>
    </row>
    <row r="11" spans="1:43" s="132" customFormat="1" ht="23.25" customHeight="1">
      <c r="A11" s="5"/>
      <c r="B11" s="251" t="s">
        <v>194</v>
      </c>
      <c r="C11" s="124"/>
      <c r="D11" s="9" t="s">
        <v>70</v>
      </c>
      <c r="E11" s="9"/>
      <c r="F11" s="9"/>
      <c r="G11" s="9"/>
      <c r="H11" s="9"/>
      <c r="I11" s="9"/>
      <c r="J11" s="9">
        <v>2231</v>
      </c>
      <c r="K11" s="9"/>
      <c r="L11" s="9"/>
      <c r="M11" s="9"/>
      <c r="N11" s="9"/>
      <c r="O11" s="9"/>
      <c r="P11" s="9">
        <v>4411</v>
      </c>
      <c r="Q11" s="9"/>
      <c r="R11" s="9"/>
      <c r="S11" s="9"/>
      <c r="T11" s="9"/>
      <c r="U11" s="9">
        <v>2665</v>
      </c>
      <c r="V11" s="9"/>
      <c r="W11" s="9"/>
      <c r="X11" s="9"/>
      <c r="Y11" s="9" t="s">
        <v>70</v>
      </c>
      <c r="Z11" s="9"/>
      <c r="AA11" s="9">
        <v>3977</v>
      </c>
      <c r="AB11" s="9"/>
      <c r="AC11" s="9"/>
      <c r="AD11" s="9"/>
      <c r="AE11" s="307"/>
      <c r="AF11" s="9"/>
      <c r="AG11" s="9">
        <v>4851</v>
      </c>
      <c r="AH11" s="9"/>
      <c r="AI11" s="9"/>
      <c r="AJ11" s="568"/>
      <c r="AK11" s="568"/>
      <c r="AL11" s="9">
        <v>2441</v>
      </c>
      <c r="AM11" s="9"/>
      <c r="AN11" s="484">
        <f t="shared" si="0"/>
        <v>0</v>
      </c>
      <c r="AO11" s="9"/>
      <c r="AP11" s="9" t="s">
        <v>70</v>
      </c>
      <c r="AQ11" s="484">
        <f t="shared" si="1"/>
        <v>6387</v>
      </c>
    </row>
    <row r="12" spans="1:43" s="6" customFormat="1" ht="23.25" customHeight="1" thickBot="1">
      <c r="A12" s="5"/>
      <c r="B12" s="78" t="s">
        <v>14</v>
      </c>
      <c r="C12" s="78"/>
      <c r="D12" s="9"/>
      <c r="E12" s="9"/>
      <c r="F12" s="446"/>
      <c r="G12" s="9"/>
      <c r="H12" s="9"/>
      <c r="I12" s="9"/>
      <c r="J12" s="316">
        <f>SUM(J9:J11)</f>
        <v>49789</v>
      </c>
      <c r="K12" s="9"/>
      <c r="L12" s="446"/>
      <c r="M12" s="9"/>
      <c r="N12" s="9"/>
      <c r="O12" s="9"/>
      <c r="P12" s="316">
        <f>SUM(P9:P11)</f>
        <v>101446</v>
      </c>
      <c r="Q12" s="9"/>
      <c r="R12" s="446"/>
      <c r="S12" s="9"/>
      <c r="T12" s="9"/>
      <c r="U12" s="316">
        <f>SUM(U9:U11)</f>
        <v>89521</v>
      </c>
      <c r="V12" s="9"/>
      <c r="W12" s="446"/>
      <c r="X12" s="9"/>
      <c r="Y12" s="9"/>
      <c r="Z12" s="9"/>
      <c r="AA12" s="316">
        <f>SUM(AA9:AA11)</f>
        <v>61714</v>
      </c>
      <c r="AB12" s="9"/>
      <c r="AC12" s="446"/>
      <c r="AD12" s="9"/>
      <c r="AE12" s="9"/>
      <c r="AF12" s="9"/>
      <c r="AG12" s="316">
        <f>SUM(AG9:AG11)</f>
        <v>121294</v>
      </c>
      <c r="AH12" s="9"/>
      <c r="AI12" s="446"/>
      <c r="AJ12" s="9"/>
      <c r="AK12" s="9"/>
      <c r="AL12" s="316">
        <f>SUM(AL9:AL11)</f>
        <v>114940</v>
      </c>
      <c r="AM12" s="9"/>
      <c r="AN12" s="446"/>
      <c r="AO12" s="9"/>
      <c r="AP12" s="9"/>
      <c r="AQ12" s="316">
        <f>SUM(AQ9:AQ11)</f>
        <v>68068</v>
      </c>
    </row>
    <row r="13" spans="1:43" s="206" customFormat="1" ht="23.25" customHeight="1" thickTop="1">
      <c r="A13" s="5"/>
      <c r="B13" s="78"/>
      <c r="C13" s="78"/>
      <c r="D13" s="205"/>
      <c r="E13" s="205"/>
      <c r="F13" s="205"/>
      <c r="G13" s="205"/>
      <c r="H13" s="205"/>
      <c r="I13" s="205"/>
      <c r="J13" s="205"/>
      <c r="K13" s="205"/>
      <c r="L13" s="205"/>
      <c r="M13" s="205"/>
      <c r="N13" s="205"/>
      <c r="O13" s="205"/>
      <c r="P13" s="205"/>
      <c r="Q13" s="205"/>
      <c r="R13" s="9"/>
      <c r="S13" s="9"/>
      <c r="T13" s="9"/>
      <c r="U13" s="9"/>
      <c r="V13" s="9"/>
      <c r="W13" s="9"/>
      <c r="X13" s="9"/>
      <c r="Y13" s="9"/>
      <c r="Z13" s="9"/>
      <c r="AA13" s="9"/>
      <c r="AB13" s="9"/>
      <c r="AC13" s="9"/>
      <c r="AD13" s="9"/>
      <c r="AE13" s="9"/>
      <c r="AF13" s="9"/>
      <c r="AG13" s="9"/>
      <c r="AH13" s="9"/>
      <c r="AI13" s="9"/>
      <c r="AJ13" s="9"/>
      <c r="AK13" s="9"/>
      <c r="AL13" s="9"/>
      <c r="AM13" s="9"/>
      <c r="AN13" s="9"/>
      <c r="AO13" s="9"/>
      <c r="AP13" s="9"/>
      <c r="AQ13" s="9"/>
    </row>
    <row r="14" spans="1:43" s="206" customFormat="1" ht="23.25" customHeight="1">
      <c r="A14" s="5"/>
      <c r="B14" s="78"/>
      <c r="C14" s="78"/>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row>
    <row r="15" spans="1:43" s="221" customFormat="1" ht="29.25" customHeight="1">
      <c r="A15" s="5"/>
      <c r="B15" s="579" t="s">
        <v>313</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395"/>
      <c r="AM15" s="395"/>
      <c r="AN15" s="395"/>
      <c r="AO15" s="395"/>
      <c r="AP15" s="395"/>
      <c r="AQ15" s="395"/>
    </row>
    <row r="16" spans="1:43" s="221" customFormat="1" ht="23.25" customHeight="1">
      <c r="A16" s="5"/>
      <c r="B16" s="78"/>
      <c r="C16" s="78"/>
      <c r="D16" s="395"/>
      <c r="E16" s="395"/>
      <c r="F16" s="395"/>
      <c r="G16" s="395"/>
      <c r="H16" s="395"/>
      <c r="I16" s="395"/>
      <c r="J16" s="395"/>
      <c r="K16" s="395"/>
      <c r="L16" s="395"/>
      <c r="M16" s="395"/>
      <c r="N16" s="395"/>
      <c r="O16" s="395"/>
      <c r="P16" s="395"/>
      <c r="Q16" s="395"/>
      <c r="R16" s="395"/>
      <c r="S16" s="395"/>
      <c r="T16" s="395"/>
      <c r="U16" s="395"/>
      <c r="V16" s="395"/>
      <c r="W16" s="124"/>
      <c r="X16" s="395"/>
      <c r="Y16" s="395"/>
      <c r="Z16" s="395"/>
      <c r="AA16" s="395"/>
      <c r="AB16" s="395"/>
      <c r="AC16" s="395"/>
      <c r="AD16" s="395"/>
      <c r="AE16" s="395"/>
      <c r="AF16" s="395"/>
      <c r="AG16" s="395"/>
      <c r="AH16" s="395"/>
      <c r="AI16" s="395"/>
      <c r="AJ16" s="395"/>
      <c r="AK16" s="395"/>
      <c r="AL16" s="395"/>
      <c r="AM16" s="395"/>
      <c r="AN16" s="395"/>
      <c r="AO16" s="395"/>
      <c r="AP16" s="395"/>
      <c r="AQ16" s="395"/>
    </row>
    <row r="17" spans="1:43" s="6" customFormat="1" ht="79.5" customHeight="1">
      <c r="A17" s="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row>
    <row r="18" spans="1:43" ht="79.5" customHeight="1">
      <c r="B18" s="125"/>
      <c r="C18" s="125"/>
      <c r="D18" s="125"/>
      <c r="E18" s="125"/>
      <c r="F18" s="125"/>
      <c r="G18" s="125"/>
      <c r="H18" s="125"/>
      <c r="I18" s="125"/>
      <c r="J18" s="125"/>
      <c r="K18" s="125"/>
      <c r="L18" s="125"/>
      <c r="M18" s="125"/>
      <c r="N18" s="125"/>
      <c r="O18" s="125"/>
      <c r="P18" s="125"/>
      <c r="Q18" s="125"/>
      <c r="R18" s="125"/>
      <c r="S18" s="125"/>
      <c r="T18" s="125"/>
      <c r="U18" s="125"/>
      <c r="V18" s="125"/>
      <c r="W18" s="95">
        <v>8</v>
      </c>
      <c r="X18" s="125"/>
      <c r="Y18" s="125"/>
      <c r="Z18" s="125"/>
      <c r="AA18" s="125"/>
      <c r="AB18" s="115"/>
    </row>
    <row r="19" spans="1:43" ht="21.7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15"/>
    </row>
    <row r="20" spans="1:43" ht="21.7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15"/>
    </row>
    <row r="21" spans="1:43" ht="21.7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15"/>
    </row>
  </sheetData>
  <mergeCells count="20">
    <mergeCell ref="AJ8:AK8"/>
    <mergeCell ref="AJ9:AK9"/>
    <mergeCell ref="AJ10:AK10"/>
    <mergeCell ref="AJ11:AK11"/>
    <mergeCell ref="B15:AK15"/>
    <mergeCell ref="B1:AQ1"/>
    <mergeCell ref="B2:AQ2"/>
    <mergeCell ref="B3:AQ3"/>
    <mergeCell ref="AI6:AL6"/>
    <mergeCell ref="AN6:AQ6"/>
    <mergeCell ref="F6:J6"/>
    <mergeCell ref="L6:P6"/>
    <mergeCell ref="R6:U6"/>
    <mergeCell ref="F5:U5"/>
    <mergeCell ref="W5:AQ5"/>
    <mergeCell ref="B4:AJ4"/>
    <mergeCell ref="AL4:AQ4"/>
    <mergeCell ref="AC6:AG6"/>
    <mergeCell ref="B6:B7"/>
    <mergeCell ref="W6:AA6"/>
  </mergeCells>
  <printOptions horizontalCentered="1"/>
  <pageMargins left="0.39370078740157483" right="0.39370078740157483" top="0.98425196850393704" bottom="0.19685039370078741" header="0" footer="0"/>
  <pageSetup paperSize="9" scale="64" orientation="landscape" r:id="rId1"/>
  <headerFooter alignWithMargins="0"/>
</worksheet>
</file>

<file path=xl/worksheets/sheet9.xml><?xml version="1.0" encoding="utf-8"?>
<worksheet xmlns="http://schemas.openxmlformats.org/spreadsheetml/2006/main" xmlns:r="http://schemas.openxmlformats.org/officeDocument/2006/relationships">
  <dimension ref="A1:AF25"/>
  <sheetViews>
    <sheetView rightToLeft="1" view="pageBreakPreview" topLeftCell="B13" zoomScale="90" zoomScaleSheetLayoutView="90" workbookViewId="0">
      <selection activeCell="C9" sqref="C9"/>
    </sheetView>
  </sheetViews>
  <sheetFormatPr defaultRowHeight="15"/>
  <cols>
    <col min="1" max="1" width="0.5703125" style="6" hidden="1" customWidth="1"/>
    <col min="2" max="2" width="29" style="6" customWidth="1"/>
    <col min="3" max="3" width="13" style="115" customWidth="1"/>
    <col min="4" max="4" width="11.28515625" style="6" customWidth="1"/>
    <col min="5" max="5" width="2" style="6" customWidth="1"/>
    <col min="6" max="6" width="20.28515625" style="6" customWidth="1"/>
    <col min="7" max="7" width="1.85546875" style="6" customWidth="1"/>
    <col min="8" max="8" width="7" style="6" customWidth="1"/>
    <col min="9" max="9" width="1.7109375" style="6" customWidth="1"/>
    <col min="10" max="10" width="10.42578125" style="6" customWidth="1"/>
    <col min="11" max="11" width="1.28515625" style="6" customWidth="1"/>
    <col min="12" max="12" width="6.140625" style="6" customWidth="1"/>
    <col min="13" max="13" width="1.28515625" style="6" customWidth="1"/>
    <col min="14" max="14" width="17" style="6" customWidth="1"/>
    <col min="15" max="15" width="1.42578125" style="6" customWidth="1"/>
    <col min="16" max="16" width="5.140625" style="6" customWidth="1"/>
    <col min="17" max="17" width="1.5703125" style="6" customWidth="1"/>
    <col min="18" max="18" width="11.28515625" style="6" customWidth="1"/>
    <col min="19" max="16384" width="9.140625" style="6"/>
  </cols>
  <sheetData>
    <row r="1" spans="1:32" s="235" customFormat="1" ht="18" customHeight="1">
      <c r="B1" s="515" t="s">
        <v>181</v>
      </c>
      <c r="C1" s="515"/>
      <c r="D1" s="515"/>
      <c r="E1" s="515"/>
      <c r="F1" s="515"/>
      <c r="G1" s="515"/>
      <c r="H1" s="515"/>
      <c r="I1" s="515"/>
      <c r="J1" s="515"/>
      <c r="K1" s="515"/>
      <c r="L1" s="515"/>
      <c r="M1" s="515"/>
      <c r="N1" s="515"/>
      <c r="O1" s="515"/>
      <c r="P1" s="515"/>
      <c r="Q1" s="515"/>
      <c r="R1" s="515"/>
      <c r="S1" s="358"/>
      <c r="T1" s="358"/>
      <c r="U1" s="358"/>
      <c r="V1" s="358"/>
      <c r="W1" s="358"/>
      <c r="X1" s="358"/>
      <c r="Y1" s="358"/>
      <c r="Z1" s="358"/>
      <c r="AA1" s="358"/>
      <c r="AB1" s="358"/>
      <c r="AC1" s="358"/>
      <c r="AD1" s="358"/>
      <c r="AE1" s="358"/>
      <c r="AF1" s="358"/>
    </row>
    <row r="2" spans="1:32" s="235" customFormat="1" ht="18" customHeight="1">
      <c r="B2" s="515" t="s">
        <v>242</v>
      </c>
      <c r="C2" s="515"/>
      <c r="D2" s="515"/>
      <c r="E2" s="515"/>
      <c r="F2" s="515"/>
      <c r="G2" s="515"/>
      <c r="H2" s="515"/>
      <c r="I2" s="515"/>
      <c r="J2" s="515"/>
      <c r="K2" s="515"/>
      <c r="L2" s="515"/>
      <c r="M2" s="515"/>
      <c r="N2" s="515"/>
      <c r="O2" s="515"/>
      <c r="P2" s="515"/>
      <c r="Q2" s="515"/>
      <c r="R2" s="515"/>
      <c r="S2" s="358"/>
      <c r="T2" s="358"/>
      <c r="U2" s="358"/>
      <c r="V2" s="358"/>
      <c r="W2" s="358"/>
      <c r="X2" s="358"/>
      <c r="Y2" s="358"/>
      <c r="Z2" s="358"/>
      <c r="AA2" s="358"/>
      <c r="AB2" s="358"/>
      <c r="AC2" s="358"/>
      <c r="AD2" s="358"/>
      <c r="AE2" s="358"/>
      <c r="AF2" s="358"/>
    </row>
    <row r="3" spans="1:32" s="235" customFormat="1" ht="18" customHeight="1">
      <c r="B3" s="515" t="s">
        <v>263</v>
      </c>
      <c r="C3" s="515"/>
      <c r="D3" s="515"/>
      <c r="E3" s="515"/>
      <c r="F3" s="515"/>
      <c r="G3" s="515"/>
      <c r="H3" s="515"/>
      <c r="I3" s="515"/>
      <c r="J3" s="515"/>
      <c r="K3" s="515"/>
      <c r="L3" s="515"/>
      <c r="M3" s="515"/>
      <c r="N3" s="515"/>
      <c r="O3" s="515"/>
      <c r="P3" s="515"/>
      <c r="Q3" s="515"/>
      <c r="R3" s="515"/>
      <c r="S3" s="358"/>
      <c r="T3" s="358"/>
      <c r="U3" s="358"/>
      <c r="V3" s="358"/>
      <c r="W3" s="358"/>
      <c r="X3" s="358"/>
      <c r="Y3" s="358"/>
      <c r="Z3" s="358"/>
      <c r="AA3" s="358"/>
      <c r="AB3" s="358"/>
      <c r="AC3" s="358"/>
      <c r="AD3" s="358"/>
      <c r="AE3" s="358"/>
      <c r="AF3" s="358"/>
    </row>
    <row r="4" spans="1:32" s="146" customFormat="1" ht="32.25" customHeight="1">
      <c r="A4" s="193"/>
      <c r="B4" s="577" t="s">
        <v>132</v>
      </c>
      <c r="C4" s="592"/>
      <c r="D4" s="592"/>
      <c r="E4" s="592"/>
      <c r="F4" s="592"/>
      <c r="G4" s="189"/>
    </row>
    <row r="5" spans="1:32" ht="17.100000000000001" customHeight="1">
      <c r="A5" s="5"/>
      <c r="B5" s="593" t="s">
        <v>6</v>
      </c>
      <c r="C5" s="595" t="s">
        <v>309</v>
      </c>
      <c r="D5" s="570" t="s">
        <v>264</v>
      </c>
      <c r="E5" s="64"/>
      <c r="F5" s="570" t="s">
        <v>188</v>
      </c>
      <c r="G5" s="64"/>
    </row>
    <row r="6" spans="1:32" s="146" customFormat="1" ht="14.25" customHeight="1">
      <c r="A6" s="193"/>
      <c r="B6" s="594"/>
      <c r="C6" s="596"/>
      <c r="D6" s="571" t="s">
        <v>19</v>
      </c>
      <c r="E6" s="194"/>
      <c r="F6" s="571" t="s">
        <v>19</v>
      </c>
      <c r="G6" s="194"/>
    </row>
    <row r="7" spans="1:32" ht="17.100000000000001" customHeight="1">
      <c r="A7" s="5"/>
      <c r="B7" s="152"/>
      <c r="C7" s="126"/>
      <c r="D7" s="75" t="s">
        <v>69</v>
      </c>
      <c r="E7" s="64"/>
      <c r="F7" s="75" t="s">
        <v>69</v>
      </c>
      <c r="G7" s="64"/>
    </row>
    <row r="8" spans="1:32" ht="17.25" customHeight="1">
      <c r="A8" s="5"/>
      <c r="B8" s="78" t="s">
        <v>310</v>
      </c>
      <c r="C8" s="511">
        <v>12397066</v>
      </c>
      <c r="D8" s="74">
        <v>13459</v>
      </c>
      <c r="E8" s="74"/>
      <c r="F8" s="74">
        <v>10350</v>
      </c>
      <c r="G8" s="74"/>
    </row>
    <row r="9" spans="1:32" s="221" customFormat="1" ht="17.25" customHeight="1">
      <c r="A9" s="5"/>
      <c r="B9" s="78" t="s">
        <v>311</v>
      </c>
      <c r="C9" s="511">
        <v>6748800</v>
      </c>
      <c r="D9" s="509">
        <v>8143</v>
      </c>
      <c r="E9" s="509"/>
      <c r="F9" s="509">
        <v>6262</v>
      </c>
      <c r="G9" s="509"/>
    </row>
    <row r="10" spans="1:32" ht="17.25" customHeight="1">
      <c r="A10" s="5"/>
      <c r="B10" s="78" t="s">
        <v>230</v>
      </c>
      <c r="C10" s="79"/>
      <c r="D10" s="74">
        <v>65499</v>
      </c>
      <c r="E10" s="74"/>
      <c r="F10" s="74">
        <v>54582</v>
      </c>
      <c r="G10" s="74"/>
    </row>
    <row r="11" spans="1:32" ht="17.25" customHeight="1">
      <c r="A11" s="5"/>
      <c r="B11" s="78" t="s">
        <v>10</v>
      </c>
      <c r="C11" s="79"/>
      <c r="D11" s="74">
        <v>23071</v>
      </c>
      <c r="E11" s="74"/>
      <c r="F11" s="74">
        <v>18803</v>
      </c>
      <c r="G11" s="74"/>
    </row>
    <row r="12" spans="1:32" s="221" customFormat="1" ht="17.25" customHeight="1">
      <c r="A12" s="5"/>
      <c r="B12" s="78" t="s">
        <v>231</v>
      </c>
      <c r="C12" s="402"/>
      <c r="D12" s="404">
        <v>29085</v>
      </c>
      <c r="E12" s="404"/>
      <c r="F12" s="404">
        <v>24238</v>
      </c>
      <c r="G12" s="404"/>
    </row>
    <row r="13" spans="1:32" ht="17.25" customHeight="1">
      <c r="A13" s="5"/>
      <c r="B13" s="78" t="s">
        <v>5</v>
      </c>
      <c r="C13" s="79"/>
      <c r="D13" s="74">
        <v>13616</v>
      </c>
      <c r="E13" s="74"/>
      <c r="F13" s="74">
        <v>11341</v>
      </c>
      <c r="G13" s="74"/>
    </row>
    <row r="14" spans="1:32" ht="22.5" thickBot="1">
      <c r="A14" s="5"/>
      <c r="B14" s="78" t="s">
        <v>20</v>
      </c>
      <c r="C14" s="79"/>
      <c r="D14" s="111">
        <f>D8+D10+D11+D12+D13+D9</f>
        <v>152873</v>
      </c>
      <c r="E14" s="74"/>
      <c r="F14" s="111">
        <f>F8+F10+F11+F12+F13+F9</f>
        <v>125576</v>
      </c>
      <c r="G14" s="74"/>
    </row>
    <row r="15" spans="1:32" ht="21" customHeight="1" thickTop="1">
      <c r="A15" s="5"/>
      <c r="B15" s="590" t="s">
        <v>312</v>
      </c>
      <c r="C15" s="590"/>
      <c r="D15" s="590"/>
      <c r="E15" s="590"/>
      <c r="F15" s="590"/>
      <c r="G15" s="590"/>
      <c r="H15" s="590"/>
      <c r="I15" s="590"/>
      <c r="J15" s="590"/>
      <c r="K15" s="590"/>
      <c r="L15" s="590"/>
      <c r="M15" s="590"/>
      <c r="N15" s="590"/>
    </row>
    <row r="16" spans="1:32" s="190" customFormat="1" ht="25.5" customHeight="1">
      <c r="A16" s="188"/>
      <c r="B16" s="577" t="s">
        <v>131</v>
      </c>
      <c r="C16" s="577"/>
      <c r="D16" s="592"/>
      <c r="E16" s="592"/>
      <c r="F16" s="592"/>
      <c r="G16" s="592"/>
      <c r="H16" s="592"/>
      <c r="I16" s="592"/>
      <c r="J16" s="592"/>
      <c r="K16" s="592"/>
      <c r="L16" s="592"/>
      <c r="M16" s="592"/>
      <c r="N16" s="592"/>
      <c r="O16" s="592"/>
      <c r="P16" s="592"/>
      <c r="Q16" s="224"/>
      <c r="R16" s="224"/>
    </row>
    <row r="17" spans="1:18" s="192" customFormat="1" ht="22.5" customHeight="1">
      <c r="A17" s="191"/>
      <c r="B17" s="415" t="s">
        <v>6</v>
      </c>
      <c r="C17" s="121"/>
      <c r="D17" s="578" t="s">
        <v>264</v>
      </c>
      <c r="E17" s="578"/>
      <c r="F17" s="578"/>
      <c r="G17" s="578"/>
      <c r="H17" s="578"/>
      <c r="I17" s="578"/>
      <c r="J17" s="578"/>
      <c r="K17" s="121"/>
      <c r="L17" s="578" t="s">
        <v>188</v>
      </c>
      <c r="M17" s="578"/>
      <c r="N17" s="578"/>
      <c r="O17" s="578"/>
      <c r="P17" s="578"/>
      <c r="Q17" s="578"/>
      <c r="R17" s="578"/>
    </row>
    <row r="18" spans="1:18" s="192" customFormat="1" ht="22.5" customHeight="1">
      <c r="A18" s="191"/>
      <c r="B18" s="121"/>
      <c r="C18" s="121"/>
      <c r="D18" s="591" t="s">
        <v>161</v>
      </c>
      <c r="E18" s="591"/>
      <c r="F18" s="591"/>
      <c r="G18" s="591"/>
      <c r="H18" s="591"/>
      <c r="I18" s="121"/>
      <c r="J18" s="229"/>
      <c r="K18" s="121"/>
      <c r="L18" s="591" t="s">
        <v>161</v>
      </c>
      <c r="M18" s="591"/>
      <c r="N18" s="591"/>
      <c r="O18" s="591"/>
      <c r="P18" s="591"/>
      <c r="Q18" s="121"/>
      <c r="R18" s="229"/>
    </row>
    <row r="19" spans="1:18" s="23" customFormat="1" ht="45" customHeight="1">
      <c r="A19" s="22"/>
      <c r="B19" s="225"/>
      <c r="C19" s="225"/>
      <c r="D19" s="233" t="s">
        <v>77</v>
      </c>
      <c r="E19" s="127"/>
      <c r="F19" s="234" t="s">
        <v>160</v>
      </c>
      <c r="G19" s="127"/>
      <c r="H19" s="233" t="s">
        <v>13</v>
      </c>
      <c r="I19" s="127"/>
      <c r="J19" s="153" t="s">
        <v>78</v>
      </c>
      <c r="K19" s="127"/>
      <c r="L19" s="233" t="s">
        <v>77</v>
      </c>
      <c r="M19" s="127"/>
      <c r="N19" s="234" t="s">
        <v>160</v>
      </c>
      <c r="O19" s="127"/>
      <c r="P19" s="233" t="s">
        <v>13</v>
      </c>
      <c r="Q19" s="127"/>
      <c r="R19" s="153" t="s">
        <v>78</v>
      </c>
    </row>
    <row r="20" spans="1:18" s="23" customFormat="1" ht="20.100000000000001" customHeight="1">
      <c r="A20" s="22"/>
      <c r="B20" s="225"/>
      <c r="C20" s="225"/>
      <c r="D20" s="127"/>
      <c r="E20" s="127"/>
      <c r="F20" s="127"/>
      <c r="G20" s="127"/>
      <c r="H20" s="127"/>
      <c r="I20" s="127"/>
      <c r="J20" s="114" t="s">
        <v>69</v>
      </c>
      <c r="K20" s="127"/>
      <c r="L20" s="127"/>
      <c r="M20" s="127"/>
      <c r="N20" s="127"/>
      <c r="O20" s="127"/>
      <c r="P20" s="127"/>
      <c r="Q20" s="127"/>
      <c r="R20" s="114" t="s">
        <v>69</v>
      </c>
    </row>
    <row r="21" spans="1:18" s="23" customFormat="1" ht="32.25" customHeight="1">
      <c r="A21" s="22"/>
      <c r="B21" s="589" t="s">
        <v>162</v>
      </c>
      <c r="C21" s="589"/>
      <c r="D21" s="225">
        <v>41</v>
      </c>
      <c r="E21" s="225"/>
      <c r="F21" s="225">
        <v>254</v>
      </c>
      <c r="G21" s="225"/>
      <c r="H21" s="225">
        <f>D21+F21</f>
        <v>295</v>
      </c>
      <c r="I21" s="225"/>
      <c r="J21" s="225">
        <v>68729</v>
      </c>
      <c r="K21" s="225"/>
      <c r="L21" s="225">
        <v>45</v>
      </c>
      <c r="M21" s="225"/>
      <c r="N21" s="225">
        <v>254</v>
      </c>
      <c r="O21" s="225"/>
      <c r="P21" s="225">
        <f>L21+N21</f>
        <v>299</v>
      </c>
      <c r="Q21" s="225"/>
      <c r="R21" s="225">
        <v>57289</v>
      </c>
    </row>
    <row r="22" spans="1:18" s="23" customFormat="1" ht="32.25" customHeight="1">
      <c r="A22" s="22"/>
      <c r="B22" s="589" t="s">
        <v>163</v>
      </c>
      <c r="C22" s="589"/>
      <c r="D22" s="225">
        <v>17</v>
      </c>
      <c r="E22" s="225"/>
      <c r="F22" s="225">
        <v>31</v>
      </c>
      <c r="G22" s="225"/>
      <c r="H22" s="225">
        <f>D22+F22</f>
        <v>48</v>
      </c>
      <c r="I22" s="225"/>
      <c r="J22" s="225">
        <v>18305</v>
      </c>
      <c r="K22" s="225"/>
      <c r="L22" s="225">
        <v>18</v>
      </c>
      <c r="M22" s="225"/>
      <c r="N22" s="225">
        <v>31</v>
      </c>
      <c r="O22" s="225"/>
      <c r="P22" s="225">
        <f>L22+N22</f>
        <v>49</v>
      </c>
      <c r="Q22" s="225"/>
      <c r="R22" s="225">
        <v>15155</v>
      </c>
    </row>
    <row r="23" spans="1:18" s="23" customFormat="1" ht="32.25" customHeight="1" thickBot="1">
      <c r="A23" s="22"/>
      <c r="B23" s="179" t="s">
        <v>72</v>
      </c>
      <c r="C23" s="128"/>
      <c r="D23" s="111">
        <f>D21+D22</f>
        <v>58</v>
      </c>
      <c r="E23" s="225"/>
      <c r="F23" s="111">
        <f>F21+F22</f>
        <v>285</v>
      </c>
      <c r="G23" s="225"/>
      <c r="H23" s="111">
        <f>H21+H22</f>
        <v>343</v>
      </c>
      <c r="I23" s="225"/>
      <c r="J23" s="111">
        <f>J21+J22</f>
        <v>87034</v>
      </c>
      <c r="K23" s="225"/>
      <c r="L23" s="111">
        <f>L21+L22</f>
        <v>63</v>
      </c>
      <c r="M23" s="225"/>
      <c r="N23" s="111">
        <f>N21+N22</f>
        <v>285</v>
      </c>
      <c r="O23" s="225"/>
      <c r="P23" s="111">
        <f>P21+P22</f>
        <v>348</v>
      </c>
      <c r="Q23" s="225"/>
      <c r="R23" s="111">
        <f>R21+R22</f>
        <v>72444</v>
      </c>
    </row>
    <row r="24" spans="1:18" s="23" customFormat="1" ht="32.25" customHeight="1" thickTop="1">
      <c r="A24" s="22"/>
      <c r="B24" s="179"/>
      <c r="C24" s="128"/>
      <c r="D24" s="396"/>
      <c r="E24" s="396"/>
      <c r="F24" s="396"/>
      <c r="G24" s="396"/>
      <c r="H24" s="396"/>
      <c r="I24" s="396"/>
      <c r="J24" s="396"/>
      <c r="K24" s="396"/>
      <c r="L24" s="396"/>
      <c r="M24" s="396"/>
      <c r="N24" s="396"/>
      <c r="O24" s="396"/>
      <c r="P24" s="396"/>
      <c r="Q24" s="396"/>
      <c r="R24" s="396"/>
    </row>
    <row r="25" spans="1:18" ht="33" customHeight="1">
      <c r="F25" s="2">
        <v>9</v>
      </c>
    </row>
  </sheetData>
  <mergeCells count="16">
    <mergeCell ref="B21:C21"/>
    <mergeCell ref="B22:C22"/>
    <mergeCell ref="B15:N15"/>
    <mergeCell ref="B1:R1"/>
    <mergeCell ref="B2:R2"/>
    <mergeCell ref="B3:R3"/>
    <mergeCell ref="D18:H18"/>
    <mergeCell ref="L18:P18"/>
    <mergeCell ref="L17:R17"/>
    <mergeCell ref="B4:F4"/>
    <mergeCell ref="B5:B6"/>
    <mergeCell ref="F5:F6"/>
    <mergeCell ref="D5:D6"/>
    <mergeCell ref="B16:P16"/>
    <mergeCell ref="D17:J17"/>
    <mergeCell ref="C5:C6"/>
  </mergeCells>
  <printOptions horizontalCentered="1"/>
  <pageMargins left="0.19685039370078741" right="0.15748031496062992" top="0.35433070866141736" bottom="0.19685039370078741" header="0" footer="0"/>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صفحه اول</vt:lpstr>
      <vt:lpstr>صورت سود و زیان</vt:lpstr>
      <vt:lpstr>اهم برنامه ها و مفروضات</vt:lpstr>
      <vt:lpstr>اولین پیش بینی و عملکرد واقعی</vt:lpstr>
      <vt:lpstr>فروش</vt:lpstr>
      <vt:lpstr>ب ت ش</vt:lpstr>
      <vt:lpstr>گردش موجودی کالا</vt:lpstr>
      <vt:lpstr>خرید</vt:lpstr>
      <vt:lpstr>سربار</vt:lpstr>
      <vt:lpstr>اداری و عمومی</vt:lpstr>
      <vt:lpstr>سایر درآمد(هزینه)های عملیاتی</vt:lpstr>
      <vt:lpstr>سایر درآمد(هزینه)های غیرعملیاتی</vt:lpstr>
      <vt:lpstr>هزینه مالی و تسهیلات</vt:lpstr>
      <vt:lpstr>طرح سرمایه ای</vt:lpstr>
      <vt:lpstr>صورت منابع و مصارف نقدی</vt:lpstr>
      <vt:lpstr>صورت منابع و مصارف ارزی</vt:lpstr>
      <vt:lpstr>خرید!LastCell</vt:lpstr>
      <vt:lpstr>'اداری و عمومی'!Print_Area</vt:lpstr>
      <vt:lpstr>'اولین پیش بینی و عملکرد واقعی'!Print_Area</vt:lpstr>
      <vt:lpstr>'اهم برنامه ها و مفروضات'!Print_Area</vt:lpstr>
      <vt:lpstr>'ب ت ش'!Print_Area</vt:lpstr>
      <vt:lpstr>خرید!Print_Area</vt:lpstr>
      <vt:lpstr>'سایر درآمد(هزینه)های عملیاتی'!Print_Area</vt:lpstr>
      <vt:lpstr>'سایر درآمد(هزینه)های غیرعملیاتی'!Print_Area</vt:lpstr>
      <vt:lpstr>سربار!Print_Area</vt:lpstr>
      <vt:lpstr>'صفحه اول'!Print_Area</vt:lpstr>
      <vt:lpstr>'صورت سود و زیان'!Print_Area</vt:lpstr>
      <vt:lpstr>'صورت منابع و مصارف ارزی'!Print_Area</vt:lpstr>
      <vt:lpstr>'صورت منابع و مصارف نقدی'!Print_Area</vt:lpstr>
      <vt:lpstr>'طرح سرمایه ای'!Print_Area</vt:lpstr>
      <vt:lpstr>فروش!Print_Area</vt:lpstr>
      <vt:lpstr>'گردش موجودی کالا'!Print_Area</vt:lpstr>
      <vt:lpstr>'هزینه مالی و تسهیلات'!Print_Area</vt:lpstr>
      <vt:lpstr>'اداری و عمومی'!StartCell</vt:lpstr>
      <vt:lpstr>'ب ت ش'!StartCell</vt:lpstr>
      <vt:lpstr>خرید!StartCell</vt:lpstr>
      <vt:lpstr>'طرح سرمایه ای'!StartCell</vt:lpstr>
      <vt:lpstr>فروش!StartCell</vt:lpstr>
      <vt:lpstr>StartCell</vt:lpstr>
    </vt:vector>
  </TitlesOfParts>
  <Company>FKCC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KHankeshi</dc:creator>
  <cp:lastModifiedBy>ARYANI</cp:lastModifiedBy>
  <cp:lastPrinted>2014-02-23T12:27:19Z</cp:lastPrinted>
  <dcterms:created xsi:type="dcterms:W3CDTF">2001-07-28T09:47:37Z</dcterms:created>
  <dcterms:modified xsi:type="dcterms:W3CDTF">2014-02-23T12:30:09Z</dcterms:modified>
</cp:coreProperties>
</file>